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汇总表" sheetId="3" r:id="rId1"/>
    <sheet name="农户（建档立卡户）" sheetId="6" r:id="rId2"/>
    <sheet name="企业、合作社、村集体" sheetId="5" r:id="rId3"/>
  </sheets>
  <calcPr calcId="144525"/>
</workbook>
</file>

<file path=xl/sharedStrings.xml><?xml version="1.0" encoding="utf-8"?>
<sst xmlns="http://schemas.openxmlformats.org/spreadsheetml/2006/main" count="58">
  <si>
    <t>彭阳县2018年中药材种植补贴汇总表</t>
  </si>
  <si>
    <t xml:space="preserve">   交岔 乡                                                                                               2018 年  9 月    18  日</t>
  </si>
  <si>
    <t>行政村</t>
  </si>
  <si>
    <t>补贴药材品种、面积（亩）</t>
  </si>
  <si>
    <t>面 积 合 计</t>
  </si>
  <si>
    <t>金额  合计</t>
  </si>
  <si>
    <t>备注</t>
  </si>
  <si>
    <t>黄芪</t>
  </si>
  <si>
    <t>黄芩</t>
  </si>
  <si>
    <t>甘草</t>
  </si>
  <si>
    <t>面积 小计</t>
  </si>
  <si>
    <t>标准（元/亩）</t>
  </si>
  <si>
    <t>金额</t>
  </si>
  <si>
    <t>红花</t>
  </si>
  <si>
    <t>芍药</t>
  </si>
  <si>
    <t>板蓝根</t>
  </si>
  <si>
    <t>关台村</t>
  </si>
  <si>
    <t>建档户</t>
  </si>
  <si>
    <t>关口村</t>
  </si>
  <si>
    <t>庙庄村</t>
  </si>
  <si>
    <t>合计</t>
  </si>
  <si>
    <t>乡（镇)负责人：</t>
  </si>
  <si>
    <t>乡（镇)分管领导：</t>
  </si>
  <si>
    <t>彭阳县2018年中药材（农户）种植补贴兑现表（建档立卡户）</t>
  </si>
  <si>
    <t>交岔乡关台村                                           2018 年 9 月 18 日</t>
  </si>
  <si>
    <t>种植户姓名</t>
  </si>
  <si>
    <t>合 计金 额</t>
  </si>
  <si>
    <t>身份证号</t>
  </si>
  <si>
    <t>一卡通号</t>
  </si>
  <si>
    <t>联系电话</t>
  </si>
  <si>
    <t>党参</t>
  </si>
  <si>
    <t>标准  （元/亩）</t>
  </si>
  <si>
    <t>标  准（元/亩）</t>
  </si>
  <si>
    <t>标 准  （元/亩）</t>
  </si>
  <si>
    <t>顾万信</t>
  </si>
  <si>
    <t>642226********2612</t>
  </si>
  <si>
    <t>6229******437</t>
  </si>
  <si>
    <t>136****7598</t>
  </si>
  <si>
    <t>乡(镇)领导：</t>
  </si>
  <si>
    <t>包村干部：</t>
  </si>
  <si>
    <t>驻村工作队：</t>
  </si>
  <si>
    <t>村干部：</t>
  </si>
  <si>
    <t>彭阳县2018年中药材（企业、合作社、村集体）种植补贴兑现表</t>
  </si>
  <si>
    <t>交岔乡                                                           2018 年 9 月  18 日</t>
  </si>
  <si>
    <t>名称</t>
  </si>
  <si>
    <t>面  积   合 计</t>
  </si>
  <si>
    <t>金 额合 计</t>
  </si>
  <si>
    <t>企业账号</t>
  </si>
  <si>
    <t>面积小计</t>
  </si>
  <si>
    <t>彭阳县交岔乡关口村股份经济合作社</t>
  </si>
  <si>
    <t>241855</t>
  </si>
  <si>
    <t>100</t>
  </si>
  <si>
    <t>6000******001</t>
  </si>
  <si>
    <t>187****0395</t>
  </si>
  <si>
    <t>彭阳县交岔乡庙庄村股份经济合作社</t>
  </si>
  <si>
    <t>67.54</t>
  </si>
  <si>
    <t>33770</t>
  </si>
  <si>
    <t>159****7300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</si>
</sst>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5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11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sz val="18"/>
      <color theme="1"/>
      <name val="方正小标宋简体"/>
      <charset val="134"/>
    </font>
    <font>
      <sz val="15"/>
      <color theme="1"/>
      <name val="仿宋_GB2312"/>
      <charset val="134"/>
    </font>
    <font>
      <sz val="9"/>
      <color theme="1"/>
      <name val="宋体"/>
      <charset val="134"/>
      <scheme val="major"/>
    </font>
    <font>
      <sz val="9"/>
      <color indexed="8"/>
      <name val="宋体"/>
      <charset val="134"/>
      <scheme val="major"/>
    </font>
    <font>
      <sz val="11"/>
      <color theme="1"/>
      <name val="仿宋"/>
      <charset val="134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20"/>
      <color indexed="8"/>
      <name val="宋体"/>
      <charset val="134"/>
    </font>
    <font>
      <sz val="12"/>
      <color rgb="FF000000"/>
      <name val="宋体"/>
      <charset val="134"/>
      <scheme val="maj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32" borderId="15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37" fillId="12" borderId="9" applyNumberFormat="0" applyAlignment="0" applyProtection="0">
      <alignment vertical="center"/>
    </xf>
    <xf numFmtId="0" fontId="33" fillId="19" borderId="12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workbookViewId="0">
      <selection activeCell="W10" sqref="W10"/>
    </sheetView>
  </sheetViews>
  <sheetFormatPr defaultColWidth="7.5" defaultRowHeight="35.1" customHeight="1"/>
  <cols>
    <col min="1" max="1" width="8.75" style="37" customWidth="1"/>
    <col min="2" max="2" width="4.125" style="37" customWidth="1"/>
    <col min="3" max="3" width="4" style="37" customWidth="1"/>
    <col min="4" max="5" width="7.5" style="37" customWidth="1"/>
    <col min="6" max="6" width="10.5" style="37" customWidth="1"/>
    <col min="7" max="7" width="7.5" style="37" customWidth="1"/>
    <col min="8" max="8" width="4.375" style="37" customWidth="1"/>
    <col min="9" max="9" width="6.625" style="37" customWidth="1"/>
    <col min="10" max="10" width="7.5" style="37" customWidth="1"/>
    <col min="11" max="11" width="14.25" style="37" customWidth="1"/>
    <col min="12" max="12" width="7.5" style="37" customWidth="1"/>
    <col min="13" max="13" width="5.625" style="37" customWidth="1"/>
    <col min="14" max="14" width="8.5" style="37" customWidth="1"/>
    <col min="15" max="15" width="7.5" style="37" customWidth="1"/>
    <col min="16" max="16" width="9.55833333333333" style="37" customWidth="1"/>
    <col min="17" max="17" width="8.33333333333333" style="37"/>
    <col min="18" max="16384" width="7.5" style="37"/>
  </cols>
  <sheetData>
    <row r="1" s="37" customFormat="1" customHeight="1" spans="1:18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="37" customFormat="1" ht="24" customHeight="1" spans="1:18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="38" customFormat="1" ht="27.95" customHeight="1" spans="1:18">
      <c r="A3" s="25" t="s">
        <v>2</v>
      </c>
      <c r="B3" s="25" t="s">
        <v>3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47" t="s">
        <v>4</v>
      </c>
      <c r="Q3" s="25" t="s">
        <v>5</v>
      </c>
      <c r="R3" s="25" t="s">
        <v>6</v>
      </c>
    </row>
    <row r="4" s="38" customFormat="1" ht="52" customHeight="1" spans="1:18">
      <c r="A4" s="25"/>
      <c r="B4" s="25" t="s">
        <v>7</v>
      </c>
      <c r="C4" s="25" t="s">
        <v>8</v>
      </c>
      <c r="D4" s="25" t="s">
        <v>9</v>
      </c>
      <c r="E4" s="25" t="s">
        <v>10</v>
      </c>
      <c r="F4" s="8" t="s">
        <v>11</v>
      </c>
      <c r="G4" s="25" t="s">
        <v>12</v>
      </c>
      <c r="H4" s="25" t="s">
        <v>13</v>
      </c>
      <c r="I4" s="25" t="s">
        <v>14</v>
      </c>
      <c r="J4" s="25" t="s">
        <v>10</v>
      </c>
      <c r="K4" s="26" t="s">
        <v>11</v>
      </c>
      <c r="L4" s="25" t="s">
        <v>12</v>
      </c>
      <c r="M4" s="25" t="s">
        <v>15</v>
      </c>
      <c r="N4" s="26" t="s">
        <v>11</v>
      </c>
      <c r="O4" s="25" t="s">
        <v>12</v>
      </c>
      <c r="P4" s="48"/>
      <c r="Q4" s="25"/>
      <c r="R4" s="25"/>
    </row>
    <row r="5" s="38" customFormat="1" ht="27.95" customHeight="1" spans="1:19">
      <c r="A5" s="25" t="s">
        <v>16</v>
      </c>
      <c r="B5" s="25"/>
      <c r="C5" s="25"/>
      <c r="D5" s="25"/>
      <c r="E5" s="25">
        <f>SUM(B5:D5)</f>
        <v>0</v>
      </c>
      <c r="F5" s="25">
        <v>500</v>
      </c>
      <c r="G5" s="25">
        <f>E5*F5</f>
        <v>0</v>
      </c>
      <c r="H5" s="25"/>
      <c r="I5" s="25">
        <v>20</v>
      </c>
      <c r="J5" s="25">
        <f>H5+I5</f>
        <v>20</v>
      </c>
      <c r="K5" s="25">
        <v>200</v>
      </c>
      <c r="L5" s="25">
        <f>J5*K5</f>
        <v>4000</v>
      </c>
      <c r="M5" s="25"/>
      <c r="N5" s="25">
        <v>100</v>
      </c>
      <c r="O5" s="25">
        <f>M5*N5</f>
        <v>0</v>
      </c>
      <c r="P5" s="25">
        <f>E5+J5+M5</f>
        <v>20</v>
      </c>
      <c r="Q5" s="25">
        <f>G5++L5+O5</f>
        <v>4000</v>
      </c>
      <c r="R5" s="25" t="s">
        <v>17</v>
      </c>
      <c r="S5" s="37"/>
    </row>
    <row r="6" s="37" customFormat="1" ht="27.95" customHeight="1" spans="1:18">
      <c r="A6" s="25" t="s">
        <v>18</v>
      </c>
      <c r="B6" s="25"/>
      <c r="C6" s="25"/>
      <c r="D6" s="25">
        <v>483.71</v>
      </c>
      <c r="E6" s="25">
        <f>SUM(B6:D6)</f>
        <v>483.71</v>
      </c>
      <c r="F6" s="25">
        <v>500</v>
      </c>
      <c r="G6" s="25">
        <f>E6*F6</f>
        <v>241855</v>
      </c>
      <c r="H6" s="25"/>
      <c r="I6" s="25"/>
      <c r="J6" s="25">
        <f>H6+I6</f>
        <v>0</v>
      </c>
      <c r="K6" s="25">
        <v>200</v>
      </c>
      <c r="L6" s="25">
        <f>J6*K6</f>
        <v>0</v>
      </c>
      <c r="M6" s="25"/>
      <c r="N6" s="25">
        <v>100</v>
      </c>
      <c r="O6" s="25">
        <f>M6*N6</f>
        <v>0</v>
      </c>
      <c r="P6" s="25">
        <f>E6+J6+M6</f>
        <v>483.71</v>
      </c>
      <c r="Q6" s="25">
        <f>G6++L6+O6</f>
        <v>241855</v>
      </c>
      <c r="R6" s="49"/>
    </row>
    <row r="7" s="37" customFormat="1" ht="27.95" customHeight="1" spans="1:18">
      <c r="A7" s="25" t="s">
        <v>19</v>
      </c>
      <c r="B7" s="25"/>
      <c r="C7" s="25"/>
      <c r="D7" s="25">
        <v>67.54</v>
      </c>
      <c r="E7" s="25">
        <f>SUM(B7:D7)</f>
        <v>67.54</v>
      </c>
      <c r="F7" s="25">
        <v>500</v>
      </c>
      <c r="G7" s="25">
        <f>E7*F7</f>
        <v>33770</v>
      </c>
      <c r="H7" s="25"/>
      <c r="I7" s="25"/>
      <c r="J7" s="25">
        <f>H7+I7</f>
        <v>0</v>
      </c>
      <c r="K7" s="25">
        <v>200</v>
      </c>
      <c r="L7" s="25">
        <f>J7*K7</f>
        <v>0</v>
      </c>
      <c r="M7" s="25"/>
      <c r="N7" s="25">
        <v>100</v>
      </c>
      <c r="O7" s="25">
        <f>M7*N7</f>
        <v>0</v>
      </c>
      <c r="P7" s="25">
        <f>E7+J7+M7</f>
        <v>67.54</v>
      </c>
      <c r="Q7" s="25">
        <f>G7++L7+O7</f>
        <v>33770</v>
      </c>
      <c r="R7" s="49"/>
    </row>
    <row r="8" s="37" customFormat="1" ht="27.95" customHeight="1" spans="1:18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49"/>
    </row>
    <row r="9" s="37" customFormat="1" ht="27.95" customHeight="1" spans="1:18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49"/>
    </row>
    <row r="10" s="37" customFormat="1" ht="27.95" customHeight="1" spans="1:18">
      <c r="A10" s="25"/>
      <c r="B10" s="43"/>
      <c r="C10" s="43"/>
      <c r="D10" s="43"/>
      <c r="E10" s="25">
        <f>SUM(B10:D10)</f>
        <v>0</v>
      </c>
      <c r="F10" s="25">
        <v>500</v>
      </c>
      <c r="G10" s="25">
        <f>E10*F10</f>
        <v>0</v>
      </c>
      <c r="H10" s="43"/>
      <c r="I10" s="43"/>
      <c r="J10" s="25">
        <f>H10+I10</f>
        <v>0</v>
      </c>
      <c r="K10" s="25">
        <v>200</v>
      </c>
      <c r="L10" s="25">
        <f>J10*K10</f>
        <v>0</v>
      </c>
      <c r="M10" s="49"/>
      <c r="N10" s="25">
        <v>100</v>
      </c>
      <c r="O10" s="25">
        <f>M10*N10</f>
        <v>0</v>
      </c>
      <c r="P10" s="25">
        <f>E10+J10+M10</f>
        <v>0</v>
      </c>
      <c r="Q10" s="25">
        <f>G10++L10+O10</f>
        <v>0</v>
      </c>
      <c r="R10" s="43"/>
    </row>
    <row r="11" s="37" customFormat="1" ht="27.95" customHeight="1" spans="1:18">
      <c r="A11" s="25"/>
      <c r="B11" s="43"/>
      <c r="C11" s="43"/>
      <c r="D11" s="43"/>
      <c r="E11" s="25">
        <f>SUM(B11:D11)</f>
        <v>0</v>
      </c>
      <c r="F11" s="25"/>
      <c r="G11" s="25"/>
      <c r="H11" s="43"/>
      <c r="I11" s="43"/>
      <c r="J11" s="25">
        <f>H11+I11</f>
        <v>0</v>
      </c>
      <c r="K11" s="25">
        <v>200</v>
      </c>
      <c r="L11" s="25">
        <f>J11*K11</f>
        <v>0</v>
      </c>
      <c r="M11" s="49"/>
      <c r="N11" s="25">
        <v>100</v>
      </c>
      <c r="O11" s="25">
        <f>M11*N11</f>
        <v>0</v>
      </c>
      <c r="P11" s="25">
        <f>E11+J11+M11</f>
        <v>0</v>
      </c>
      <c r="Q11" s="25">
        <f>G11++L11+O11</f>
        <v>0</v>
      </c>
      <c r="R11" s="43"/>
    </row>
    <row r="12" s="37" customFormat="1" ht="27.95" customHeight="1" spans="1:18">
      <c r="A12" s="25"/>
      <c r="B12" s="43"/>
      <c r="C12" s="43"/>
      <c r="D12" s="43"/>
      <c r="E12" s="25">
        <f>SUM(B12:D12)</f>
        <v>0</v>
      </c>
      <c r="F12" s="25">
        <v>500</v>
      </c>
      <c r="G12" s="25">
        <f>E12*F12</f>
        <v>0</v>
      </c>
      <c r="H12" s="43"/>
      <c r="I12" s="43"/>
      <c r="J12" s="25">
        <f>H12+I12</f>
        <v>0</v>
      </c>
      <c r="K12" s="25">
        <v>200</v>
      </c>
      <c r="L12" s="25">
        <f>J12*K12</f>
        <v>0</v>
      </c>
      <c r="M12" s="43"/>
      <c r="N12" s="25">
        <v>100</v>
      </c>
      <c r="O12" s="25">
        <f>M12*N12</f>
        <v>0</v>
      </c>
      <c r="P12" s="25">
        <f>E12+J12+M12</f>
        <v>0</v>
      </c>
      <c r="Q12" s="25">
        <f>G12++L12+O12</f>
        <v>0</v>
      </c>
      <c r="R12" s="43"/>
    </row>
    <row r="13" s="37" customFormat="1" ht="27.95" customHeight="1" spans="1:18">
      <c r="A13" s="25" t="s">
        <v>20</v>
      </c>
      <c r="B13" s="43"/>
      <c r="C13" s="43"/>
      <c r="D13" s="43">
        <f>SUM(D5:D12)</f>
        <v>551.25</v>
      </c>
      <c r="E13" s="25">
        <f>SUM(B13:D13)</f>
        <v>551.25</v>
      </c>
      <c r="F13" s="25">
        <v>500</v>
      </c>
      <c r="G13" s="25">
        <f>SUM(G5:G12)</f>
        <v>275625</v>
      </c>
      <c r="H13" s="25"/>
      <c r="I13" s="25">
        <v>20</v>
      </c>
      <c r="J13" s="25">
        <f>H13+I13</f>
        <v>20</v>
      </c>
      <c r="K13" s="25">
        <v>200</v>
      </c>
      <c r="L13" s="25">
        <f>J13*K13</f>
        <v>4000</v>
      </c>
      <c r="M13" s="43"/>
      <c r="N13" s="25">
        <v>100</v>
      </c>
      <c r="O13" s="25">
        <f>M13*N13</f>
        <v>0</v>
      </c>
      <c r="P13" s="25">
        <f>E13+J13+M13</f>
        <v>571.25</v>
      </c>
      <c r="Q13" s="25">
        <f>G13++L13+O13</f>
        <v>279625</v>
      </c>
      <c r="R13" s="43"/>
    </row>
    <row r="14" s="37" customFormat="1" customHeight="1" spans="1:18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</row>
    <row r="15" s="37" customFormat="1" customHeight="1" spans="1:23">
      <c r="A15" s="45" t="s">
        <v>21</v>
      </c>
      <c r="B15" s="45"/>
      <c r="C15" s="45"/>
      <c r="D15" s="46"/>
      <c r="E15" s="46"/>
      <c r="F15" s="46"/>
      <c r="G15" s="46"/>
      <c r="H15" s="46"/>
      <c r="I15" s="46"/>
      <c r="J15" s="46"/>
      <c r="K15" s="46"/>
      <c r="L15" s="46"/>
      <c r="M15" s="46" t="s">
        <v>22</v>
      </c>
      <c r="N15" s="46"/>
      <c r="O15" s="46"/>
      <c r="P15" s="46"/>
      <c r="Q15" s="46"/>
      <c r="R15" s="46"/>
      <c r="S15" s="46"/>
      <c r="T15" s="46"/>
      <c r="U15" s="50"/>
      <c r="V15" s="46"/>
      <c r="W15" s="46"/>
    </row>
  </sheetData>
  <mergeCells count="9">
    <mergeCell ref="A1:R1"/>
    <mergeCell ref="A2:R2"/>
    <mergeCell ref="B3:O3"/>
    <mergeCell ref="A14:R14"/>
    <mergeCell ref="A15:C15"/>
    <mergeCell ref="A3:A4"/>
    <mergeCell ref="P3:P4"/>
    <mergeCell ref="Q3:Q4"/>
    <mergeCell ref="R3:R4"/>
  </mergeCells>
  <pageMargins left="0.502777777777778" right="0.502777777777778" top="0.751388888888889" bottom="0.751388888888889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selection activeCell="V10" sqref="V10"/>
    </sheetView>
  </sheetViews>
  <sheetFormatPr defaultColWidth="4.63333333333333" defaultRowHeight="29" customHeight="1"/>
  <cols>
    <col min="1" max="1" width="7.25" style="1" customWidth="1"/>
    <col min="2" max="2" width="3" style="1" customWidth="1"/>
    <col min="3" max="3" width="2.5" style="1" customWidth="1"/>
    <col min="4" max="4" width="2.375" style="1" customWidth="1"/>
    <col min="5" max="5" width="8.775" style="1" customWidth="1"/>
    <col min="6" max="6" width="3.375" style="1" customWidth="1"/>
    <col min="7" max="7" width="2.5" style="1" customWidth="1"/>
    <col min="8" max="8" width="4.33333333333333" style="1" customWidth="1"/>
    <col min="9" max="9" width="9" style="1" customWidth="1"/>
    <col min="10" max="10" width="5.33333333333333" style="1" customWidth="1"/>
    <col min="11" max="11" width="5" style="1" customWidth="1"/>
    <col min="12" max="12" width="6.375" style="1" customWidth="1"/>
    <col min="13" max="13" width="5" style="1" customWidth="1"/>
    <col min="14" max="14" width="6.225" style="1" customWidth="1"/>
    <col min="15" max="15" width="20.8916666666667" style="1" customWidth="1"/>
    <col min="16" max="16" width="21.4416666666667" style="2" customWidth="1"/>
    <col min="17" max="17" width="12.875" style="2" customWidth="1"/>
    <col min="18" max="18" width="4.775" style="1" customWidth="1"/>
    <col min="19" max="16383" width="4.63333333333333" style="1" customWidth="1"/>
    <col min="16384" max="16384" width="4.63333333333333" style="1"/>
  </cols>
  <sheetData>
    <row r="1" s="1" customFormat="1" ht="41" customHeight="1" spans="1:18">
      <c r="A1" s="19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="1" customFormat="1" customHeight="1" spans="1:18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="1" customFormat="1" ht="21" customHeight="1" spans="1:18">
      <c r="A3" s="21" t="s">
        <v>25</v>
      </c>
      <c r="B3" s="22" t="s">
        <v>3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1" t="s">
        <v>26</v>
      </c>
      <c r="O3" s="29" t="s">
        <v>27</v>
      </c>
      <c r="P3" s="30" t="s">
        <v>28</v>
      </c>
      <c r="Q3" s="33" t="s">
        <v>29</v>
      </c>
      <c r="R3" s="21" t="s">
        <v>6</v>
      </c>
    </row>
    <row r="4" s="1" customFormat="1" ht="36" customHeight="1" spans="1:18">
      <c r="A4" s="21"/>
      <c r="B4" s="24" t="s">
        <v>7</v>
      </c>
      <c r="C4" s="24" t="s">
        <v>8</v>
      </c>
      <c r="D4" s="24" t="s">
        <v>30</v>
      </c>
      <c r="E4" s="24" t="s">
        <v>31</v>
      </c>
      <c r="F4" s="24" t="s">
        <v>12</v>
      </c>
      <c r="G4" s="24" t="s">
        <v>13</v>
      </c>
      <c r="H4" s="24" t="s">
        <v>14</v>
      </c>
      <c r="I4" s="24" t="s">
        <v>32</v>
      </c>
      <c r="J4" s="24" t="s">
        <v>12</v>
      </c>
      <c r="K4" s="24" t="s">
        <v>15</v>
      </c>
      <c r="L4" s="24" t="s">
        <v>33</v>
      </c>
      <c r="M4" s="24" t="s">
        <v>12</v>
      </c>
      <c r="N4" s="21"/>
      <c r="O4" s="31"/>
      <c r="P4" s="30"/>
      <c r="Q4" s="34"/>
      <c r="R4" s="21"/>
    </row>
    <row r="5" s="1" customFormat="1" customHeight="1" spans="1:18">
      <c r="A5" s="5" t="s">
        <v>34</v>
      </c>
      <c r="B5" s="25"/>
      <c r="C5" s="25"/>
      <c r="D5" s="25"/>
      <c r="E5" s="26">
        <v>500</v>
      </c>
      <c r="F5" s="25">
        <f t="shared" ref="F5:F16" si="0">(B5+C5+D5)*E5</f>
        <v>0</v>
      </c>
      <c r="G5" s="25"/>
      <c r="H5" s="25">
        <v>20</v>
      </c>
      <c r="I5" s="26">
        <v>200</v>
      </c>
      <c r="J5" s="25">
        <f t="shared" ref="J5:J16" si="1">(G5+H5)*I5</f>
        <v>4000</v>
      </c>
      <c r="K5" s="25"/>
      <c r="L5" s="26">
        <v>100</v>
      </c>
      <c r="M5" s="25">
        <f t="shared" ref="M5:M16" si="2">K5*L5</f>
        <v>0</v>
      </c>
      <c r="N5" s="32">
        <f t="shared" ref="N5:N16" si="3">F5+J5+M5</f>
        <v>4000</v>
      </c>
      <c r="O5" s="51" t="s">
        <v>35</v>
      </c>
      <c r="P5" s="18" t="s">
        <v>36</v>
      </c>
      <c r="Q5" s="18" t="s">
        <v>37</v>
      </c>
      <c r="R5" s="35"/>
    </row>
    <row r="6" s="1" customFormat="1" customHeight="1" spans="1:18">
      <c r="A6" s="5"/>
      <c r="B6" s="25"/>
      <c r="C6" s="25"/>
      <c r="D6" s="25"/>
      <c r="E6" s="26">
        <v>500</v>
      </c>
      <c r="F6" s="25">
        <f t="shared" si="0"/>
        <v>0</v>
      </c>
      <c r="G6" s="25"/>
      <c r="H6" s="25"/>
      <c r="I6" s="26">
        <v>200</v>
      </c>
      <c r="J6" s="25">
        <f t="shared" si="1"/>
        <v>0</v>
      </c>
      <c r="K6" s="25"/>
      <c r="L6" s="26">
        <v>100</v>
      </c>
      <c r="M6" s="25">
        <f t="shared" si="2"/>
        <v>0</v>
      </c>
      <c r="N6" s="32">
        <f t="shared" si="3"/>
        <v>0</v>
      </c>
      <c r="O6" s="32"/>
      <c r="P6" s="18"/>
      <c r="Q6" s="18"/>
      <c r="R6" s="35"/>
    </row>
    <row r="7" s="1" customFormat="1" customHeight="1" spans="1:18">
      <c r="A7" s="5"/>
      <c r="B7" s="25"/>
      <c r="C7" s="25"/>
      <c r="D7" s="25"/>
      <c r="E7" s="26">
        <v>500</v>
      </c>
      <c r="F7" s="25">
        <f t="shared" si="0"/>
        <v>0</v>
      </c>
      <c r="G7" s="25"/>
      <c r="H7" s="25"/>
      <c r="I7" s="26">
        <v>200</v>
      </c>
      <c r="J7" s="25">
        <f t="shared" si="1"/>
        <v>0</v>
      </c>
      <c r="K7" s="25"/>
      <c r="L7" s="26">
        <v>100</v>
      </c>
      <c r="M7" s="25">
        <f t="shared" si="2"/>
        <v>0</v>
      </c>
      <c r="N7" s="32">
        <f t="shared" si="3"/>
        <v>0</v>
      </c>
      <c r="O7" s="32"/>
      <c r="P7" s="18"/>
      <c r="Q7" s="18"/>
      <c r="R7" s="35"/>
    </row>
    <row r="8" s="1" customFormat="1" customHeight="1" spans="1:18">
      <c r="A8" s="5"/>
      <c r="B8" s="25"/>
      <c r="C8" s="25"/>
      <c r="D8" s="25"/>
      <c r="E8" s="26">
        <v>500</v>
      </c>
      <c r="F8" s="25">
        <f t="shared" si="0"/>
        <v>0</v>
      </c>
      <c r="G8" s="25"/>
      <c r="H8" s="25"/>
      <c r="I8" s="26">
        <v>200</v>
      </c>
      <c r="J8" s="25">
        <f t="shared" si="1"/>
        <v>0</v>
      </c>
      <c r="K8" s="25"/>
      <c r="L8" s="26">
        <v>100</v>
      </c>
      <c r="M8" s="25">
        <f t="shared" si="2"/>
        <v>0</v>
      </c>
      <c r="N8" s="32">
        <f t="shared" si="3"/>
        <v>0</v>
      </c>
      <c r="O8" s="32"/>
      <c r="P8" s="18"/>
      <c r="Q8" s="18"/>
      <c r="R8" s="35"/>
    </row>
    <row r="9" s="1" customFormat="1" customHeight="1" spans="1:18">
      <c r="A9" s="5"/>
      <c r="B9" s="25"/>
      <c r="C9" s="25"/>
      <c r="D9" s="25"/>
      <c r="E9" s="26">
        <v>500</v>
      </c>
      <c r="F9" s="25">
        <f t="shared" si="0"/>
        <v>0</v>
      </c>
      <c r="G9" s="25"/>
      <c r="H9" s="25"/>
      <c r="I9" s="26">
        <v>200</v>
      </c>
      <c r="J9" s="25">
        <f t="shared" si="1"/>
        <v>0</v>
      </c>
      <c r="K9" s="25"/>
      <c r="L9" s="26">
        <v>100</v>
      </c>
      <c r="M9" s="25">
        <f t="shared" si="2"/>
        <v>0</v>
      </c>
      <c r="N9" s="32">
        <f t="shared" si="3"/>
        <v>0</v>
      </c>
      <c r="O9" s="32"/>
      <c r="P9" s="18"/>
      <c r="Q9" s="18"/>
      <c r="R9" s="35"/>
    </row>
    <row r="10" s="1" customFormat="1" customHeight="1" spans="1:18">
      <c r="A10" s="5"/>
      <c r="B10" s="25"/>
      <c r="C10" s="25"/>
      <c r="D10" s="25"/>
      <c r="E10" s="27">
        <v>500</v>
      </c>
      <c r="F10" s="25">
        <f t="shared" si="0"/>
        <v>0</v>
      </c>
      <c r="G10" s="25"/>
      <c r="H10" s="25"/>
      <c r="I10" s="26">
        <v>200</v>
      </c>
      <c r="J10" s="25">
        <f t="shared" si="1"/>
        <v>0</v>
      </c>
      <c r="K10" s="25"/>
      <c r="L10" s="26">
        <v>100</v>
      </c>
      <c r="M10" s="25">
        <f t="shared" si="2"/>
        <v>0</v>
      </c>
      <c r="N10" s="32">
        <f t="shared" si="3"/>
        <v>0</v>
      </c>
      <c r="O10" s="32"/>
      <c r="P10" s="18"/>
      <c r="Q10" s="18"/>
      <c r="R10" s="35"/>
    </row>
    <row r="11" s="1" customFormat="1" customHeight="1" spans="1:18">
      <c r="A11" s="5"/>
      <c r="B11" s="25"/>
      <c r="C11" s="25"/>
      <c r="D11" s="25"/>
      <c r="E11" s="26">
        <v>500</v>
      </c>
      <c r="F11" s="25">
        <f t="shared" si="0"/>
        <v>0</v>
      </c>
      <c r="G11" s="25"/>
      <c r="H11" s="25"/>
      <c r="I11" s="26">
        <v>200</v>
      </c>
      <c r="J11" s="25">
        <f t="shared" si="1"/>
        <v>0</v>
      </c>
      <c r="K11" s="25"/>
      <c r="L11" s="26">
        <v>100</v>
      </c>
      <c r="M11" s="25">
        <f t="shared" si="2"/>
        <v>0</v>
      </c>
      <c r="N11" s="32">
        <f t="shared" si="3"/>
        <v>0</v>
      </c>
      <c r="O11" s="32"/>
      <c r="P11" s="18"/>
      <c r="Q11" s="18"/>
      <c r="R11" s="35"/>
    </row>
    <row r="12" s="1" customFormat="1" customHeight="1" spans="1:18">
      <c r="A12" s="5"/>
      <c r="B12" s="25"/>
      <c r="C12" s="25"/>
      <c r="D12" s="25"/>
      <c r="E12" s="26">
        <v>500</v>
      </c>
      <c r="F12" s="25">
        <f t="shared" si="0"/>
        <v>0</v>
      </c>
      <c r="G12" s="25"/>
      <c r="H12" s="25"/>
      <c r="I12" s="26">
        <v>200</v>
      </c>
      <c r="J12" s="25">
        <f t="shared" si="1"/>
        <v>0</v>
      </c>
      <c r="K12" s="25"/>
      <c r="L12" s="26">
        <v>100</v>
      </c>
      <c r="M12" s="25">
        <f t="shared" si="2"/>
        <v>0</v>
      </c>
      <c r="N12" s="32">
        <f t="shared" si="3"/>
        <v>0</v>
      </c>
      <c r="O12" s="32"/>
      <c r="P12" s="18"/>
      <c r="Q12" s="18"/>
      <c r="R12" s="35"/>
    </row>
    <row r="13" s="1" customFormat="1" customHeight="1" spans="1:18">
      <c r="A13" s="27"/>
      <c r="B13" s="27"/>
      <c r="C13" s="27"/>
      <c r="D13" s="27"/>
      <c r="E13" s="27">
        <v>500</v>
      </c>
      <c r="F13" s="25">
        <f t="shared" si="0"/>
        <v>0</v>
      </c>
      <c r="G13" s="27"/>
      <c r="H13" s="27"/>
      <c r="I13" s="26">
        <v>200</v>
      </c>
      <c r="J13" s="25">
        <f t="shared" si="1"/>
        <v>0</v>
      </c>
      <c r="K13" s="27"/>
      <c r="L13" s="26">
        <v>100</v>
      </c>
      <c r="M13" s="25">
        <f t="shared" si="2"/>
        <v>0</v>
      </c>
      <c r="N13" s="32">
        <f t="shared" si="3"/>
        <v>0</v>
      </c>
      <c r="O13" s="32"/>
      <c r="P13" s="27"/>
      <c r="Q13" s="27"/>
      <c r="R13" s="36"/>
    </row>
    <row r="14" s="1" customFormat="1" customHeight="1" spans="1:18">
      <c r="A14" s="27"/>
      <c r="B14" s="27"/>
      <c r="C14" s="27"/>
      <c r="D14" s="27"/>
      <c r="E14" s="27">
        <v>500</v>
      </c>
      <c r="F14" s="25">
        <f t="shared" si="0"/>
        <v>0</v>
      </c>
      <c r="G14" s="27"/>
      <c r="H14" s="27"/>
      <c r="I14" s="26">
        <v>200</v>
      </c>
      <c r="J14" s="25">
        <f t="shared" si="1"/>
        <v>0</v>
      </c>
      <c r="K14" s="27"/>
      <c r="L14" s="26">
        <v>100</v>
      </c>
      <c r="M14" s="25">
        <f t="shared" si="2"/>
        <v>0</v>
      </c>
      <c r="N14" s="32">
        <f t="shared" si="3"/>
        <v>0</v>
      </c>
      <c r="O14" s="32"/>
      <c r="P14" s="27"/>
      <c r="Q14" s="27"/>
      <c r="R14" s="36"/>
    </row>
    <row r="15" s="1" customFormat="1" customHeight="1" spans="1:18">
      <c r="A15" s="27" t="s">
        <v>20</v>
      </c>
      <c r="B15" s="27"/>
      <c r="C15" s="27"/>
      <c r="D15" s="27"/>
      <c r="E15" s="27">
        <v>500</v>
      </c>
      <c r="F15" s="25">
        <f t="shared" si="0"/>
        <v>0</v>
      </c>
      <c r="G15" s="27"/>
      <c r="H15" s="27">
        <v>20</v>
      </c>
      <c r="I15" s="27">
        <v>200</v>
      </c>
      <c r="J15" s="25">
        <f t="shared" si="1"/>
        <v>4000</v>
      </c>
      <c r="K15" s="27"/>
      <c r="L15" s="27">
        <v>100</v>
      </c>
      <c r="M15" s="25">
        <f t="shared" si="2"/>
        <v>0</v>
      </c>
      <c r="N15" s="32">
        <f t="shared" si="3"/>
        <v>4000</v>
      </c>
      <c r="O15" s="32"/>
      <c r="P15" s="5"/>
      <c r="Q15" s="5"/>
      <c r="R15" s="36"/>
    </row>
    <row r="16" customHeight="1" spans="1:19">
      <c r="A16" s="28" t="s">
        <v>38</v>
      </c>
      <c r="B16" s="28"/>
      <c r="C16" s="28"/>
      <c r="D16" s="28"/>
      <c r="E16" s="28"/>
      <c r="F16" s="28" t="s">
        <v>39</v>
      </c>
      <c r="G16" s="28"/>
      <c r="H16" s="28"/>
      <c r="I16" s="28"/>
      <c r="J16" s="28"/>
      <c r="K16" s="28" t="s">
        <v>40</v>
      </c>
      <c r="L16" s="28"/>
      <c r="M16" s="28"/>
      <c r="N16" s="28"/>
      <c r="O16" s="28"/>
      <c r="P16" s="28" t="s">
        <v>41</v>
      </c>
      <c r="Q16" s="28"/>
      <c r="S16" s="2"/>
    </row>
  </sheetData>
  <mergeCells count="10">
    <mergeCell ref="A1:R1"/>
    <mergeCell ref="A2:R2"/>
    <mergeCell ref="B3:M3"/>
    <mergeCell ref="A16:D16"/>
    <mergeCell ref="A3:A4"/>
    <mergeCell ref="N3:N4"/>
    <mergeCell ref="O3:O4"/>
    <mergeCell ref="P3:P4"/>
    <mergeCell ref="Q3:Q4"/>
    <mergeCell ref="R3:R4"/>
  </mergeCells>
  <pageMargins left="0.30625" right="0.109027777777778" top="0.751388888888889" bottom="0.751388888888889" header="0.297916666666667" footer="0.297916666666667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T13" sqref="T13"/>
    </sheetView>
  </sheetViews>
  <sheetFormatPr defaultColWidth="5.44166666666667" defaultRowHeight="29" customHeight="1"/>
  <cols>
    <col min="1" max="1" width="9.225" style="1" customWidth="1"/>
    <col min="2" max="2" width="2.25" style="1" customWidth="1"/>
    <col min="3" max="3" width="2.5" style="1" customWidth="1"/>
    <col min="4" max="4" width="8.625" style="1" customWidth="1"/>
    <col min="5" max="5" width="8.5" style="1" customWidth="1"/>
    <col min="6" max="6" width="6.75" style="1" customWidth="1"/>
    <col min="7" max="7" width="8.125" style="1" customWidth="1"/>
    <col min="8" max="8" width="3" style="1" customWidth="1"/>
    <col min="9" max="9" width="2.5" style="1" customWidth="1"/>
    <col min="10" max="10" width="5.5" style="1" customWidth="1"/>
    <col min="11" max="11" width="6.75" style="1" customWidth="1"/>
    <col min="12" max="12" width="3.75" style="1" customWidth="1"/>
    <col min="13" max="13" width="4" style="1" customWidth="1"/>
    <col min="14" max="14" width="6" style="1" customWidth="1"/>
    <col min="15" max="15" width="2.75" style="1" customWidth="1"/>
    <col min="16" max="16" width="8.5" style="1" customWidth="1"/>
    <col min="17" max="17" width="9.125" style="1" customWidth="1"/>
    <col min="18" max="18" width="20.5" style="2" customWidth="1"/>
    <col min="19" max="19" width="12.75" style="1" customWidth="1"/>
    <col min="20" max="16383" width="5.44166666666667" style="1" customWidth="1"/>
    <col min="16384" max="16384" width="5.44166666666667" style="1"/>
  </cols>
  <sheetData>
    <row r="1" s="1" customFormat="1" ht="37" customHeight="1" spans="1:20">
      <c r="A1" s="3" t="s">
        <v>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customHeight="1" spans="1:20">
      <c r="A2" s="4" t="s">
        <v>43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1" customHeight="1" spans="1:20">
      <c r="A3" s="5" t="s">
        <v>44</v>
      </c>
      <c r="B3" s="6" t="s">
        <v>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4" t="s">
        <v>45</v>
      </c>
      <c r="Q3" s="17" t="s">
        <v>46</v>
      </c>
      <c r="R3" s="18" t="s">
        <v>47</v>
      </c>
      <c r="S3" s="5" t="s">
        <v>29</v>
      </c>
      <c r="T3" s="5" t="s">
        <v>6</v>
      </c>
    </row>
    <row r="4" s="1" customFormat="1" ht="62" customHeight="1" spans="1:20">
      <c r="A4" s="5"/>
      <c r="B4" s="8" t="s">
        <v>7</v>
      </c>
      <c r="C4" s="8" t="s">
        <v>8</v>
      </c>
      <c r="D4" s="8" t="s">
        <v>9</v>
      </c>
      <c r="E4" s="8" t="s">
        <v>48</v>
      </c>
      <c r="F4" s="8" t="s">
        <v>32</v>
      </c>
      <c r="G4" s="8" t="s">
        <v>12</v>
      </c>
      <c r="H4" s="8" t="s">
        <v>13</v>
      </c>
      <c r="I4" s="8" t="s">
        <v>14</v>
      </c>
      <c r="J4" s="8" t="s">
        <v>48</v>
      </c>
      <c r="K4" s="8" t="s">
        <v>32</v>
      </c>
      <c r="L4" s="8" t="s">
        <v>12</v>
      </c>
      <c r="M4" s="8" t="s">
        <v>15</v>
      </c>
      <c r="N4" s="8" t="s">
        <v>33</v>
      </c>
      <c r="O4" s="15" t="s">
        <v>12</v>
      </c>
      <c r="P4" s="14"/>
      <c r="Q4" s="17"/>
      <c r="R4" s="18"/>
      <c r="S4" s="5"/>
      <c r="T4" s="5"/>
    </row>
    <row r="5" s="1" customFormat="1" ht="78" customHeight="1" spans="1:20">
      <c r="A5" s="9" t="s">
        <v>49</v>
      </c>
      <c r="B5" s="10"/>
      <c r="C5" s="10"/>
      <c r="D5" s="11">
        <v>483.71</v>
      </c>
      <c r="E5" s="11">
        <v>483.71</v>
      </c>
      <c r="F5" s="12">
        <v>500</v>
      </c>
      <c r="G5" s="10" t="s">
        <v>50</v>
      </c>
      <c r="H5" s="10"/>
      <c r="I5" s="10"/>
      <c r="J5" s="10">
        <f t="shared" ref="J5:J10" si="0">H5+I5</f>
        <v>0</v>
      </c>
      <c r="K5" s="16">
        <v>200</v>
      </c>
      <c r="L5" s="10">
        <f t="shared" ref="L5:L10" si="1">J5*K5</f>
        <v>0</v>
      </c>
      <c r="M5" s="10"/>
      <c r="N5" s="16" t="s">
        <v>51</v>
      </c>
      <c r="O5" s="10">
        <f t="shared" ref="O5:O10" si="2">M5*N5</f>
        <v>0</v>
      </c>
      <c r="P5" s="11">
        <v>483.71</v>
      </c>
      <c r="Q5" s="18" t="s">
        <v>50</v>
      </c>
      <c r="R5" s="18" t="s">
        <v>52</v>
      </c>
      <c r="S5" s="9" t="s">
        <v>53</v>
      </c>
      <c r="T5" s="9"/>
    </row>
    <row r="6" s="1" customFormat="1" ht="68" customHeight="1" spans="1:20">
      <c r="A6" s="9" t="s">
        <v>54</v>
      </c>
      <c r="B6" s="10"/>
      <c r="C6" s="10"/>
      <c r="D6" s="10" t="s">
        <v>55</v>
      </c>
      <c r="E6" s="10" t="s">
        <v>55</v>
      </c>
      <c r="F6" s="12">
        <v>500</v>
      </c>
      <c r="G6" s="10">
        <f>E6*F6</f>
        <v>33770</v>
      </c>
      <c r="H6" s="10"/>
      <c r="I6" s="10"/>
      <c r="J6" s="10">
        <f t="shared" si="0"/>
        <v>0</v>
      </c>
      <c r="K6" s="16">
        <v>200</v>
      </c>
      <c r="L6" s="10">
        <f t="shared" si="1"/>
        <v>0</v>
      </c>
      <c r="M6" s="10"/>
      <c r="N6" s="16">
        <v>100</v>
      </c>
      <c r="O6" s="10">
        <f t="shared" si="2"/>
        <v>0</v>
      </c>
      <c r="P6" s="10" t="s">
        <v>55</v>
      </c>
      <c r="Q6" s="18" t="s">
        <v>56</v>
      </c>
      <c r="R6" s="18" t="s">
        <v>52</v>
      </c>
      <c r="S6" s="9" t="s">
        <v>57</v>
      </c>
      <c r="T6" s="9"/>
    </row>
    <row r="7" s="1" customFormat="1" customHeight="1" spans="1:20">
      <c r="A7" s="12"/>
      <c r="B7" s="12"/>
      <c r="C7" s="12"/>
      <c r="D7" s="12"/>
      <c r="E7" s="10"/>
      <c r="F7" s="12">
        <v>500</v>
      </c>
      <c r="G7" s="10">
        <f>E7*F7</f>
        <v>0</v>
      </c>
      <c r="H7" s="12"/>
      <c r="I7" s="12"/>
      <c r="J7" s="10">
        <f t="shared" si="0"/>
        <v>0</v>
      </c>
      <c r="K7" s="16">
        <v>200</v>
      </c>
      <c r="L7" s="10">
        <f t="shared" si="1"/>
        <v>0</v>
      </c>
      <c r="M7" s="12"/>
      <c r="N7" s="16">
        <v>100</v>
      </c>
      <c r="O7" s="10">
        <f t="shared" si="2"/>
        <v>0</v>
      </c>
      <c r="P7" s="10"/>
      <c r="Q7" s="18"/>
      <c r="R7" s="12"/>
      <c r="S7" s="12"/>
      <c r="T7" s="12"/>
    </row>
    <row r="8" s="1" customFormat="1" customHeight="1" spans="1:20">
      <c r="A8" s="12"/>
      <c r="B8" s="12"/>
      <c r="C8" s="12"/>
      <c r="D8" s="12"/>
      <c r="E8" s="10"/>
      <c r="F8" s="12">
        <v>500</v>
      </c>
      <c r="G8" s="10">
        <f>E8*F8</f>
        <v>0</v>
      </c>
      <c r="H8" s="12"/>
      <c r="I8" s="12"/>
      <c r="J8" s="10">
        <f t="shared" si="0"/>
        <v>0</v>
      </c>
      <c r="K8" s="16">
        <v>200</v>
      </c>
      <c r="L8" s="10">
        <f t="shared" si="1"/>
        <v>0</v>
      </c>
      <c r="M8" s="12"/>
      <c r="N8" s="16">
        <v>100</v>
      </c>
      <c r="O8" s="10">
        <f t="shared" si="2"/>
        <v>0</v>
      </c>
      <c r="P8" s="10"/>
      <c r="Q8" s="18"/>
      <c r="R8" s="12"/>
      <c r="S8" s="12"/>
      <c r="T8" s="12"/>
    </row>
    <row r="9" s="1" customFormat="1" customHeight="1" spans="1:20">
      <c r="A9" s="12"/>
      <c r="B9" s="12"/>
      <c r="C9" s="12"/>
      <c r="D9" s="12"/>
      <c r="E9" s="10"/>
      <c r="F9" s="12">
        <v>500</v>
      </c>
      <c r="G9" s="10">
        <f>E9*F9</f>
        <v>0</v>
      </c>
      <c r="H9" s="12"/>
      <c r="I9" s="12"/>
      <c r="J9" s="10">
        <f t="shared" si="0"/>
        <v>0</v>
      </c>
      <c r="K9" s="16">
        <v>200</v>
      </c>
      <c r="L9" s="10">
        <f t="shared" si="1"/>
        <v>0</v>
      </c>
      <c r="M9" s="12"/>
      <c r="N9" s="16">
        <v>100</v>
      </c>
      <c r="O9" s="10">
        <f t="shared" si="2"/>
        <v>0</v>
      </c>
      <c r="P9" s="10"/>
      <c r="Q9" s="18"/>
      <c r="R9" s="12"/>
      <c r="S9" s="12"/>
      <c r="T9" s="12"/>
    </row>
    <row r="10" s="1" customFormat="1" customHeight="1" spans="1:20">
      <c r="A10" s="12" t="s">
        <v>20</v>
      </c>
      <c r="B10" s="12"/>
      <c r="C10" s="12"/>
      <c r="D10" s="12"/>
      <c r="E10" s="10"/>
      <c r="F10" s="12">
        <v>500</v>
      </c>
      <c r="G10" s="10">
        <f>E10*F10</f>
        <v>0</v>
      </c>
      <c r="H10" s="12"/>
      <c r="I10" s="12"/>
      <c r="J10" s="10">
        <f t="shared" si="0"/>
        <v>0</v>
      </c>
      <c r="K10" s="12">
        <v>200</v>
      </c>
      <c r="L10" s="10">
        <f t="shared" si="1"/>
        <v>0</v>
      </c>
      <c r="M10" s="12"/>
      <c r="N10" s="12">
        <v>100</v>
      </c>
      <c r="O10" s="10">
        <f t="shared" si="2"/>
        <v>0</v>
      </c>
      <c r="P10" s="10"/>
      <c r="Q10" s="18"/>
      <c r="R10" s="9"/>
      <c r="S10" s="12"/>
      <c r="T10" s="12"/>
    </row>
    <row r="11" customHeight="1" spans="1:20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customHeight="1" spans="1:16">
      <c r="A12" s="1" t="s">
        <v>38</v>
      </c>
      <c r="F12" s="1" t="s">
        <v>39</v>
      </c>
      <c r="K12" s="1" t="s">
        <v>40</v>
      </c>
      <c r="P12" s="1" t="s">
        <v>41</v>
      </c>
    </row>
  </sheetData>
  <mergeCells count="11">
    <mergeCell ref="A1:T1"/>
    <mergeCell ref="A2:T2"/>
    <mergeCell ref="B3:O3"/>
    <mergeCell ref="A11:T11"/>
    <mergeCell ref="A12:D12"/>
    <mergeCell ref="A3:A4"/>
    <mergeCell ref="P3:P4"/>
    <mergeCell ref="Q3:Q4"/>
    <mergeCell ref="R3:R4"/>
    <mergeCell ref="S3:S4"/>
    <mergeCell ref="T3:T4"/>
  </mergeCells>
  <pageMargins left="0.109027777777778" right="0.196527777777778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农户（建档立卡户）</vt:lpstr>
      <vt:lpstr>企业、合作社、村集体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2016-10-05T08:39:00Z</dcterms:created>
  <dcterms:modified xsi:type="dcterms:W3CDTF">2018-10-17T13:03:59Z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