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基本支出" sheetId="4" r:id="rId1"/>
  </sheets>
  <definedNames>
    <definedName name="_xlnm.Print_Titles" localSheetId="0">基本支出!$2:$5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<sst xmlns="http://schemas.openxmlformats.org/spreadsheetml/2006/main" count="52" uniqueCount="52">
  <si>
    <t>附件：</t>
  </si>
  <si>
    <t>彭阳县2026年部门预算基本支出情况表</t>
  </si>
  <si>
    <t>单位：万元</t>
  </si>
  <si>
    <r>
      <rPr>
        <b/>
        <sz val="10"/>
        <color theme="1"/>
        <rFont val="宋体"/>
        <charset val="134"/>
      </rPr>
      <t>项目内容</t>
    </r>
  </si>
  <si>
    <r>
      <rPr>
        <b/>
        <sz val="10"/>
        <color theme="1"/>
        <rFont val="Times New Roman"/>
        <charset val="134"/>
      </rPr>
      <t>2025</t>
    </r>
    <r>
      <rPr>
        <b/>
        <sz val="10"/>
        <color theme="1"/>
        <rFont val="宋体"/>
        <charset val="134"/>
      </rPr>
      <t>年部门预算数</t>
    </r>
  </si>
  <si>
    <r>
      <rPr>
        <b/>
        <sz val="10"/>
        <color theme="1"/>
        <rFont val="Times New Roman"/>
        <charset val="134"/>
      </rPr>
      <t>2026</t>
    </r>
    <r>
      <rPr>
        <b/>
        <sz val="10"/>
        <color theme="1"/>
        <rFont val="宋体"/>
        <charset val="134"/>
      </rPr>
      <t>年部门预算数</t>
    </r>
  </si>
  <si>
    <r>
      <rPr>
        <b/>
        <sz val="10"/>
        <color theme="1"/>
        <rFont val="宋体"/>
        <charset val="134"/>
      </rPr>
      <t>变动情况</t>
    </r>
  </si>
  <si>
    <r>
      <rPr>
        <b/>
        <sz val="10"/>
        <color theme="1"/>
        <rFont val="宋体"/>
        <charset val="134"/>
      </rPr>
      <t>备注</t>
    </r>
  </si>
  <si>
    <r>
      <rPr>
        <b/>
        <sz val="10"/>
        <color theme="1"/>
        <rFont val="宋体"/>
        <charset val="134"/>
      </rPr>
      <t>增长额</t>
    </r>
  </si>
  <si>
    <r>
      <rPr>
        <b/>
        <sz val="10"/>
        <color theme="1"/>
        <rFont val="宋体"/>
        <charset val="134"/>
      </rPr>
      <t>增长率</t>
    </r>
    <r>
      <rPr>
        <b/>
        <sz val="10"/>
        <color theme="1"/>
        <rFont val="Times New Roman"/>
        <charset val="134"/>
      </rPr>
      <t>%</t>
    </r>
  </si>
  <si>
    <r>
      <rPr>
        <b/>
        <sz val="10"/>
        <color theme="1"/>
        <rFont val="宋体"/>
        <charset val="134"/>
      </rPr>
      <t>合</t>
    </r>
    <r>
      <rPr>
        <b/>
        <sz val="10"/>
        <color theme="1"/>
        <rFont val="Times New Roman"/>
        <charset val="134"/>
      </rPr>
      <t xml:space="preserve">    </t>
    </r>
    <r>
      <rPr>
        <b/>
        <sz val="10"/>
        <color theme="1"/>
        <rFont val="宋体"/>
        <charset val="134"/>
      </rPr>
      <t>计</t>
    </r>
  </si>
  <si>
    <r>
      <rPr>
        <b/>
        <sz val="10"/>
        <color theme="1"/>
        <rFont val="宋体"/>
        <charset val="134"/>
      </rPr>
      <t>一、工资福利支出</t>
    </r>
  </si>
  <si>
    <r>
      <rPr>
        <b/>
        <sz val="10"/>
        <color theme="1"/>
        <rFont val="宋体"/>
        <charset val="134"/>
      </rPr>
      <t>在职人员工资</t>
    </r>
  </si>
  <si>
    <r>
      <rPr>
        <b/>
        <sz val="10"/>
        <color theme="1"/>
        <rFont val="宋体"/>
        <charset val="134"/>
      </rPr>
      <t>社会保障缴费</t>
    </r>
  </si>
  <si>
    <r>
      <rPr>
        <sz val="10"/>
        <color theme="1"/>
        <rFont val="宋体"/>
        <charset val="134"/>
      </rPr>
      <t>机关事业单位养老保险</t>
    </r>
  </si>
  <si>
    <r>
      <rPr>
        <sz val="10"/>
        <color theme="1"/>
        <rFont val="宋体"/>
        <charset val="134"/>
      </rPr>
      <t>工伤保险</t>
    </r>
  </si>
  <si>
    <r>
      <rPr>
        <sz val="10"/>
        <color theme="1"/>
        <rFont val="宋体"/>
        <charset val="134"/>
      </rPr>
      <t>医疗保险</t>
    </r>
  </si>
  <si>
    <r>
      <rPr>
        <sz val="10"/>
        <color theme="1"/>
        <rFont val="宋体"/>
        <charset val="134"/>
      </rPr>
      <t>机关事业单位职业年金</t>
    </r>
  </si>
  <si>
    <r>
      <rPr>
        <sz val="10"/>
        <color theme="1"/>
        <rFont val="宋体"/>
        <charset val="134"/>
      </rPr>
      <t>公务员医疗补助</t>
    </r>
  </si>
  <si>
    <r>
      <rPr>
        <sz val="10"/>
        <color theme="1"/>
        <rFont val="宋体"/>
        <charset val="134"/>
      </rPr>
      <t>失业保险</t>
    </r>
  </si>
  <si>
    <r>
      <rPr>
        <b/>
        <sz val="10"/>
        <color theme="1"/>
        <rFont val="宋体"/>
        <charset val="134"/>
      </rPr>
      <t>住房公积金</t>
    </r>
  </si>
  <si>
    <r>
      <rPr>
        <b/>
        <sz val="10"/>
        <color theme="1"/>
        <rFont val="宋体"/>
        <charset val="134"/>
      </rPr>
      <t>其他工资福利支出</t>
    </r>
  </si>
  <si>
    <r>
      <rPr>
        <sz val="10"/>
        <color theme="1"/>
        <rFont val="宋体"/>
        <charset val="134"/>
      </rPr>
      <t>三类人员</t>
    </r>
  </si>
  <si>
    <r>
      <rPr>
        <sz val="10"/>
        <color theme="1"/>
        <rFont val="宋体"/>
        <charset val="134"/>
      </rPr>
      <t>驻村第一书记及工作队员乡镇工作补贴和伙食补助</t>
    </r>
  </si>
  <si>
    <r>
      <rPr>
        <b/>
        <sz val="10"/>
        <color theme="1"/>
        <rFont val="宋体"/>
        <charset val="134"/>
      </rPr>
      <t>二、离退休人员支出</t>
    </r>
  </si>
  <si>
    <r>
      <rPr>
        <sz val="10"/>
        <color theme="1"/>
        <rFont val="宋体"/>
        <charset val="134"/>
      </rPr>
      <t>离休人员工资</t>
    </r>
  </si>
  <si>
    <r>
      <rPr>
        <sz val="10"/>
        <color theme="1"/>
        <rFont val="宋体"/>
        <charset val="134"/>
      </rPr>
      <t>退休人员福利</t>
    </r>
  </si>
  <si>
    <r>
      <rPr>
        <b/>
        <sz val="10"/>
        <color theme="1"/>
        <rFont val="宋体"/>
        <charset val="134"/>
      </rPr>
      <t>三、对个人和家庭补助支出</t>
    </r>
  </si>
  <si>
    <r>
      <rPr>
        <sz val="10"/>
        <color theme="1"/>
        <rFont val="宋体"/>
        <charset val="134"/>
      </rPr>
      <t>村组干部</t>
    </r>
  </si>
  <si>
    <r>
      <rPr>
        <sz val="10"/>
        <color theme="1"/>
        <rFont val="宋体"/>
        <charset val="134"/>
      </rPr>
      <t>社区人员</t>
    </r>
  </si>
  <si>
    <r>
      <rPr>
        <sz val="10"/>
        <color theme="1"/>
        <rFont val="宋体"/>
        <charset val="134"/>
      </rPr>
      <t>村级卫生防保人员</t>
    </r>
  </si>
  <si>
    <r>
      <rPr>
        <sz val="10"/>
        <color theme="1"/>
        <rFont val="宋体"/>
        <charset val="134"/>
      </rPr>
      <t>临时工</t>
    </r>
  </si>
  <si>
    <r>
      <rPr>
        <sz val="10"/>
        <color theme="1"/>
        <rFont val="宋体"/>
        <charset val="134"/>
      </rPr>
      <t>遗属生活费</t>
    </r>
  </si>
  <si>
    <r>
      <rPr>
        <b/>
        <sz val="10"/>
        <color theme="1"/>
        <rFont val="宋体"/>
        <charset val="134"/>
      </rPr>
      <t>四、基本运转支出</t>
    </r>
  </si>
  <si>
    <r>
      <rPr>
        <sz val="10"/>
        <color theme="1"/>
        <rFont val="宋体"/>
        <charset val="134"/>
      </rPr>
      <t>一般综合定额</t>
    </r>
  </si>
  <si>
    <r>
      <rPr>
        <sz val="10"/>
        <color theme="1"/>
        <rFont val="宋体"/>
        <charset val="134"/>
      </rPr>
      <t>教育公用经费</t>
    </r>
  </si>
  <si>
    <r>
      <rPr>
        <sz val="10"/>
        <color theme="1"/>
        <rFont val="宋体"/>
        <charset val="134"/>
      </rPr>
      <t>会议费</t>
    </r>
  </si>
  <si>
    <r>
      <rPr>
        <sz val="10"/>
        <color theme="1"/>
        <rFont val="宋体"/>
        <charset val="134"/>
      </rPr>
      <t>公务交通补贴</t>
    </r>
  </si>
  <si>
    <t>人大、政协视察经费</t>
  </si>
  <si>
    <t>专项工作经费</t>
  </si>
  <si>
    <r>
      <rPr>
        <sz val="10"/>
        <color theme="1"/>
        <rFont val="宋体"/>
        <charset val="134"/>
      </rPr>
      <t>村办公经费</t>
    </r>
  </si>
  <si>
    <r>
      <rPr>
        <sz val="10"/>
        <color theme="1"/>
        <rFont val="宋体"/>
        <charset val="134"/>
      </rPr>
      <t>社区办公经费</t>
    </r>
  </si>
  <si>
    <r>
      <rPr>
        <sz val="10"/>
        <color theme="1"/>
        <rFont val="宋体"/>
        <charset val="134"/>
      </rPr>
      <t>乡村治理专项经费</t>
    </r>
  </si>
  <si>
    <r>
      <rPr>
        <sz val="10"/>
        <color theme="1"/>
        <rFont val="宋体"/>
        <charset val="134"/>
      </rPr>
      <t>社区为民服务专项经费</t>
    </r>
  </si>
  <si>
    <r>
      <rPr>
        <b/>
        <sz val="10"/>
        <color theme="1"/>
        <rFont val="宋体"/>
        <charset val="134"/>
      </rPr>
      <t>五、其他支出</t>
    </r>
  </si>
  <si>
    <r>
      <rPr>
        <sz val="10"/>
        <color theme="1"/>
        <rFont val="Times New Roman"/>
        <charset val="134"/>
      </rPr>
      <t xml:space="preserve">   </t>
    </r>
    <r>
      <rPr>
        <sz val="10"/>
        <color theme="1"/>
        <rFont val="宋体"/>
        <charset val="134"/>
      </rPr>
      <t>科普专项经费</t>
    </r>
  </si>
  <si>
    <r>
      <rPr>
        <sz val="10"/>
        <color theme="1"/>
        <rFont val="宋体"/>
        <charset val="134"/>
      </rPr>
      <t>基本公共卫生经费</t>
    </r>
  </si>
  <si>
    <r>
      <rPr>
        <sz val="10"/>
        <color indexed="8"/>
        <rFont val="宋体"/>
        <charset val="134"/>
      </rPr>
      <t>离退休干部工作经费</t>
    </r>
  </si>
  <si>
    <r>
      <rPr>
        <sz val="10"/>
        <color theme="1"/>
        <rFont val="宋体"/>
        <charset val="134"/>
      </rPr>
      <t>综治工作经费</t>
    </r>
  </si>
  <si>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民族宗教事务业务经费</t>
    </r>
  </si>
  <si>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青少年事务工作经费</t>
    </r>
  </si>
  <si>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少先队事务工作经费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</si>
</sst>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6"/>
      <color indexed="8"/>
      <name val="宋体"/>
      <charset val="134"/>
    </font>
    <font>
      <sz val="10"/>
      <color theme="1"/>
      <name val="Times New Roman"/>
      <charset val="134"/>
    </font>
    <font>
      <b/>
      <sz val="10"/>
      <color theme="1"/>
      <name val="Times New Roman"/>
      <charset val="134"/>
    </font>
    <font>
      <b/>
      <sz val="10"/>
      <color rgb="FFFF0000"/>
      <name val="Times New Roman"/>
      <charset val="134"/>
    </font>
    <font>
      <sz val="9"/>
      <color indexed="8"/>
      <name val="宋体"/>
      <charset val="134"/>
    </font>
    <font>
      <sz val="12"/>
      <color theme="1"/>
      <name val="黑体"/>
      <charset val="134"/>
    </font>
    <font>
      <sz val="20"/>
      <color theme="1"/>
      <name val="方正小标宋简体"/>
      <charset val="134"/>
    </font>
    <font>
      <sz val="18"/>
      <color theme="1"/>
      <name val="方正小标宋简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0"/>
      <color indexed="8"/>
      <name val="Times New Roman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theme="1"/>
      <name val="宋体"/>
      <charset val="134"/>
    </font>
    <font>
      <sz val="1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6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0" fillId="2" borderId="0" xfId="0" applyFill="1">
      <alignment vertical="center"/>
    </xf>
    <xf numFmtId="0" fontId="6" fillId="0" borderId="0" xfId="0" applyFont="1" applyFill="1" applyAlignment="1">
      <alignment horizontal="left" vertical="center"/>
    </xf>
    <xf numFmtId="0" fontId="0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9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3" fontId="3" fillId="0" borderId="1" xfId="1" applyFont="1" applyFill="1" applyBorder="1" applyAlignment="1">
      <alignment vertical="center" wrapText="1"/>
    </xf>
    <xf numFmtId="10" fontId="3" fillId="0" borderId="1" xfId="1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43" fontId="3" fillId="0" borderId="0" xfId="1" applyFont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43" fontId="3" fillId="0" borderId="0" xfId="1" applyFont="1" applyFill="1" applyAlignment="1">
      <alignment vertical="center" wrapText="1"/>
    </xf>
    <xf numFmtId="43" fontId="9" fillId="0" borderId="1" xfId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000000"/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8"/>
  <sheetViews>
    <sheetView tabSelected="1" zoomScale="115" zoomScaleNormal="115" workbookViewId="0">
      <pane ySplit="5" topLeftCell="A11" activePane="bottomLeft" state="frozen"/>
      <selection/>
      <selection pane="bottomLeft" activeCell="A33" sqref="A33"/>
    </sheetView>
  </sheetViews>
  <sheetFormatPr defaultColWidth="9" defaultRowHeight="13.5"/>
  <cols>
    <col min="1" max="1" width="34.8833333333333" style="8" customWidth="1"/>
    <col min="2" max="2" width="21" customWidth="1"/>
    <col min="3" max="3" width="22.6333333333333" style="9" customWidth="1"/>
    <col min="4" max="4" width="19.3833333333333" customWidth="1"/>
    <col min="5" max="5" width="14.4" customWidth="1"/>
    <col min="6" max="6" width="11.8333333333333" customWidth="1"/>
    <col min="7" max="7" width="15.75" customWidth="1"/>
    <col min="8" max="8" width="18.3833333333333" customWidth="1"/>
    <col min="9" max="9" width="16.8833333333333" customWidth="1"/>
    <col min="10" max="10" width="10.3833333333333"/>
    <col min="11" max="11" width="17.1333333333333"/>
    <col min="12" max="12" width="12.8833333333333"/>
  </cols>
  <sheetData>
    <row r="1" customFormat="1" ht="19" customHeight="1" spans="1:11">
      <c r="A1" s="10" t="s">
        <v>0</v>
      </c>
      <c r="B1" s="11"/>
      <c r="C1" s="11"/>
      <c r="D1" s="11"/>
      <c r="E1" s="11"/>
      <c r="F1" s="11"/>
    </row>
    <row r="2" s="1" customFormat="1" ht="31" customHeight="1" spans="1:11">
      <c r="A2" s="12" t="s">
        <v>1</v>
      </c>
      <c r="B2" s="13"/>
      <c r="C2" s="13"/>
      <c r="D2" s="13"/>
      <c r="E2" s="13"/>
      <c r="F2" s="13"/>
    </row>
    <row r="3" s="2" customFormat="1" ht="18.5" customHeight="1" spans="1:11">
      <c r="A3" s="14"/>
      <c r="B3" s="15"/>
      <c r="C3" s="15"/>
      <c r="D3" s="15"/>
      <c r="E3" s="15"/>
      <c r="F3" s="16" t="s">
        <v>2</v>
      </c>
    </row>
    <row r="4" s="3" customFormat="1" ht="18.5" customHeight="1" spans="1:11">
      <c r="A4" s="17" t="s">
        <v>3</v>
      </c>
      <c r="B4" s="17" t="s">
        <v>4</v>
      </c>
      <c r="C4" s="17" t="s">
        <v>5</v>
      </c>
      <c r="D4" s="18" t="s">
        <v>6</v>
      </c>
      <c r="E4" s="19"/>
      <c r="F4" s="20" t="s">
        <v>7</v>
      </c>
    </row>
    <row r="5" s="4" customFormat="1" ht="18.5" customHeight="1" spans="1:11">
      <c r="A5" s="17"/>
      <c r="B5" s="17"/>
      <c r="C5" s="17"/>
      <c r="D5" s="17" t="s">
        <v>8</v>
      </c>
      <c r="E5" s="17" t="s">
        <v>9</v>
      </c>
      <c r="F5" s="20"/>
    </row>
    <row r="6" s="4" customFormat="1" ht="18.5" customHeight="1" spans="1:11">
      <c r="A6" s="17" t="s">
        <v>10</v>
      </c>
      <c r="B6" s="21">
        <f>B7+B20+B23+B29+B40</f>
        <v>127978.467158</v>
      </c>
      <c r="C6" s="21">
        <f>C7+C20+C23+C29+C40</f>
        <v>133047.966904</v>
      </c>
      <c r="D6" s="21">
        <f>C6-B6</f>
        <v>5069.499746</v>
      </c>
      <c r="E6" s="22">
        <f>D6/B6</f>
        <v>0.039612130529281</v>
      </c>
      <c r="F6" s="23"/>
      <c r="G6" s="24"/>
      <c r="H6" s="24"/>
      <c r="I6" s="24"/>
      <c r="J6" s="24"/>
      <c r="K6" s="24"/>
    </row>
    <row r="7" s="5" customFormat="1" ht="18.5" customHeight="1" spans="1:11">
      <c r="A7" s="25" t="s">
        <v>11</v>
      </c>
      <c r="B7" s="21">
        <f>B8+B9+B16+B17</f>
        <v>105385.267047</v>
      </c>
      <c r="C7" s="21">
        <f>C8+C9+C16+C17</f>
        <v>109519.271784</v>
      </c>
      <c r="D7" s="21">
        <f t="shared" ref="D7:D47" si="0">C7-B7</f>
        <v>4134.00473700001</v>
      </c>
      <c r="E7" s="22">
        <f t="shared" ref="E7:E47" si="1">D7/B7</f>
        <v>0.0392275396062366</v>
      </c>
      <c r="F7" s="23"/>
      <c r="G7" s="26"/>
      <c r="H7" s="26"/>
    </row>
    <row r="8" s="5" customFormat="1" ht="18.5" customHeight="1" spans="1:11">
      <c r="A8" s="17" t="s">
        <v>12</v>
      </c>
      <c r="B8" s="21">
        <v>76858.357555</v>
      </c>
      <c r="C8" s="21">
        <v>78916.50393</v>
      </c>
      <c r="D8" s="21">
        <f t="shared" si="0"/>
        <v>2058.14637500001</v>
      </c>
      <c r="E8" s="22">
        <f t="shared" si="1"/>
        <v>0.0267784329573683</v>
      </c>
      <c r="F8" s="27"/>
    </row>
    <row r="9" s="5" customFormat="1" ht="18.5" customHeight="1" spans="1:11">
      <c r="A9" s="17" t="s">
        <v>13</v>
      </c>
      <c r="B9" s="21">
        <v>19436.557187</v>
      </c>
      <c r="C9" s="21">
        <f>SUM(C10:C15)</f>
        <v>20775.702756</v>
      </c>
      <c r="D9" s="21">
        <f t="shared" si="0"/>
        <v>1339.145569</v>
      </c>
      <c r="E9" s="22">
        <f t="shared" si="1"/>
        <v>0.0688982907886424</v>
      </c>
      <c r="F9" s="23"/>
    </row>
    <row r="10" s="6" customFormat="1" ht="12.75" spans="1:11">
      <c r="A10" s="28" t="s">
        <v>14</v>
      </c>
      <c r="B10" s="21">
        <v>9176.146833</v>
      </c>
      <c r="C10" s="21">
        <v>9661.259714</v>
      </c>
      <c r="D10" s="21">
        <f t="shared" si="0"/>
        <v>485.112880999999</v>
      </c>
      <c r="E10" s="22">
        <f t="shared" si="1"/>
        <v>0.0528667304293123</v>
      </c>
      <c r="F10" s="29"/>
    </row>
    <row r="11" s="6" customFormat="1" ht="12.75" spans="1:11">
      <c r="A11" s="28" t="s">
        <v>15</v>
      </c>
      <c r="B11" s="21">
        <v>288.767101</v>
      </c>
      <c r="C11" s="21">
        <v>605.364389</v>
      </c>
      <c r="D11" s="21">
        <f t="shared" si="0"/>
        <v>316.597288</v>
      </c>
      <c r="E11" s="22">
        <f t="shared" si="1"/>
        <v>1.0963758922108</v>
      </c>
      <c r="F11" s="30"/>
    </row>
    <row r="12" s="6" customFormat="1" ht="18.5" customHeight="1" spans="1:11">
      <c r="A12" s="28" t="s">
        <v>16</v>
      </c>
      <c r="B12" s="21">
        <v>4846.505293</v>
      </c>
      <c r="C12" s="21">
        <v>5108.801403</v>
      </c>
      <c r="D12" s="21">
        <f t="shared" si="0"/>
        <v>262.29611</v>
      </c>
      <c r="E12" s="22">
        <f t="shared" si="1"/>
        <v>0.054120669253956</v>
      </c>
      <c r="F12" s="30"/>
    </row>
    <row r="13" s="6" customFormat="1" ht="18.5" customHeight="1" spans="1:11">
      <c r="A13" s="28" t="s">
        <v>17</v>
      </c>
      <c r="B13" s="21">
        <v>4562.049964</v>
      </c>
      <c r="C13" s="21">
        <v>4804.72935</v>
      </c>
      <c r="D13" s="21">
        <f t="shared" si="0"/>
        <v>242.679386</v>
      </c>
      <c r="E13" s="22">
        <f t="shared" si="1"/>
        <v>0.053195249485435</v>
      </c>
      <c r="F13" s="30"/>
    </row>
    <row r="14" s="6" customFormat="1" ht="18.5" customHeight="1" spans="1:11">
      <c r="A14" s="28" t="s">
        <v>18</v>
      </c>
      <c r="B14" s="21">
        <v>315.985576</v>
      </c>
      <c r="C14" s="21">
        <v>334.227133</v>
      </c>
      <c r="D14" s="21">
        <f t="shared" si="0"/>
        <v>18.241557</v>
      </c>
      <c r="E14" s="22">
        <f t="shared" si="1"/>
        <v>0.0577290812793303</v>
      </c>
      <c r="F14" s="30"/>
    </row>
    <row r="15" s="6" customFormat="1" ht="18.5" customHeight="1" spans="1:11">
      <c r="A15" s="28" t="s">
        <v>19</v>
      </c>
      <c r="B15" s="21">
        <v>247.10242</v>
      </c>
      <c r="C15" s="21">
        <v>261.320767</v>
      </c>
      <c r="D15" s="21">
        <f t="shared" si="0"/>
        <v>14.218347</v>
      </c>
      <c r="E15" s="22">
        <f t="shared" si="1"/>
        <v>0.0575402984721882</v>
      </c>
      <c r="F15" s="31"/>
    </row>
    <row r="16" s="6" customFormat="1" ht="12.75" spans="1:11">
      <c r="A16" s="17" t="s">
        <v>20</v>
      </c>
      <c r="B16" s="21">
        <v>6968.687253</v>
      </c>
      <c r="C16" s="21">
        <v>7637.764449</v>
      </c>
      <c r="D16" s="21">
        <f t="shared" si="0"/>
        <v>669.077196</v>
      </c>
      <c r="E16" s="22">
        <f t="shared" si="1"/>
        <v>0.0960119419496067</v>
      </c>
      <c r="F16" s="32"/>
    </row>
    <row r="17" s="7" customFormat="1" ht="18.5" customHeight="1" spans="1:6">
      <c r="A17" s="17" t="s">
        <v>21</v>
      </c>
      <c r="B17" s="21">
        <f>B18+B19</f>
        <v>2121.665052</v>
      </c>
      <c r="C17" s="21">
        <f>C18+C19</f>
        <v>2189.300649</v>
      </c>
      <c r="D17" s="21">
        <f t="shared" si="0"/>
        <v>67.635597</v>
      </c>
      <c r="E17" s="22">
        <f t="shared" si="1"/>
        <v>0.0318785460203734</v>
      </c>
      <c r="F17" s="23"/>
    </row>
    <row r="18" s="6" customFormat="1" ht="18.5" customHeight="1" spans="1:6">
      <c r="A18" s="28" t="s">
        <v>22</v>
      </c>
      <c r="B18" s="21">
        <v>1330.097052</v>
      </c>
      <c r="C18" s="21">
        <v>1363.700649</v>
      </c>
      <c r="D18" s="21">
        <f t="shared" si="0"/>
        <v>33.603597</v>
      </c>
      <c r="E18" s="22">
        <f t="shared" si="1"/>
        <v>0.0252640188544678</v>
      </c>
      <c r="F18" s="33"/>
    </row>
    <row r="19" s="6" customFormat="1" ht="27" customHeight="1" spans="1:6">
      <c r="A19" s="28" t="s">
        <v>23</v>
      </c>
      <c r="B19" s="21">
        <v>791.568</v>
      </c>
      <c r="C19" s="21">
        <v>825.6</v>
      </c>
      <c r="D19" s="21">
        <f t="shared" si="0"/>
        <v>34.032</v>
      </c>
      <c r="E19" s="22">
        <f t="shared" si="1"/>
        <v>0.0429931477775757</v>
      </c>
      <c r="F19" s="33"/>
    </row>
    <row r="20" s="6" customFormat="1" ht="18.5" customHeight="1" spans="1:6">
      <c r="A20" s="25" t="s">
        <v>24</v>
      </c>
      <c r="B20" s="21">
        <v>4491.340001</v>
      </c>
      <c r="C20" s="21">
        <f>C21+C22</f>
        <v>4762.38459</v>
      </c>
      <c r="D20" s="21">
        <f t="shared" si="0"/>
        <v>271.044589</v>
      </c>
      <c r="E20" s="22">
        <f t="shared" si="1"/>
        <v>0.0603482677641087</v>
      </c>
      <c r="F20" s="33"/>
    </row>
    <row r="21" s="6" customFormat="1" ht="18.5" customHeight="1" spans="1:6">
      <c r="A21" s="28" t="s">
        <v>25</v>
      </c>
      <c r="B21" s="21">
        <v>15.6938</v>
      </c>
      <c r="C21" s="21">
        <v>18.1978</v>
      </c>
      <c r="D21" s="21">
        <f t="shared" si="0"/>
        <v>2.504</v>
      </c>
      <c r="E21" s="22">
        <f t="shared" si="1"/>
        <v>0.159553454230333</v>
      </c>
      <c r="F21" s="33"/>
    </row>
    <row r="22" s="6" customFormat="1" ht="18.5" customHeight="1" spans="1:6">
      <c r="A22" s="28" t="s">
        <v>26</v>
      </c>
      <c r="B22" s="21">
        <v>4475.646201</v>
      </c>
      <c r="C22" s="21">
        <v>4744.18679</v>
      </c>
      <c r="D22" s="21">
        <f t="shared" si="0"/>
        <v>268.540589</v>
      </c>
      <c r="E22" s="22">
        <f t="shared" si="1"/>
        <v>0.0600004059614899</v>
      </c>
      <c r="F22" s="33"/>
    </row>
    <row r="23" s="5" customFormat="1" ht="18.5" customHeight="1" spans="1:6">
      <c r="A23" s="25" t="s">
        <v>27</v>
      </c>
      <c r="B23" s="21">
        <f>B24+B25+B26+B27+B28</f>
        <v>7898.15811</v>
      </c>
      <c r="C23" s="21">
        <f>C24+C25+C26+C27+C28</f>
        <v>8611.48343</v>
      </c>
      <c r="D23" s="21">
        <f t="shared" si="0"/>
        <v>713.32532</v>
      </c>
      <c r="E23" s="22">
        <f t="shared" si="1"/>
        <v>0.0903154013967948</v>
      </c>
      <c r="F23" s="23"/>
    </row>
    <row r="24" s="6" customFormat="1" ht="18.5" customHeight="1" spans="1:6">
      <c r="A24" s="28" t="s">
        <v>28</v>
      </c>
      <c r="B24" s="21">
        <v>6471.023188</v>
      </c>
      <c r="C24" s="21">
        <v>7215.94243</v>
      </c>
      <c r="D24" s="21">
        <f t="shared" si="0"/>
        <v>744.919242</v>
      </c>
      <c r="E24" s="22">
        <f t="shared" si="1"/>
        <v>0.115116144751481</v>
      </c>
      <c r="F24" s="33"/>
    </row>
    <row r="25" s="6" customFormat="1" ht="18.5" customHeight="1" spans="1:6">
      <c r="A25" s="28" t="s">
        <v>29</v>
      </c>
      <c r="B25" s="21">
        <v>949.366922</v>
      </c>
      <c r="C25" s="21">
        <v>893.88</v>
      </c>
      <c r="D25" s="21">
        <f t="shared" si="0"/>
        <v>-55.486922</v>
      </c>
      <c r="E25" s="22">
        <f t="shared" si="1"/>
        <v>-0.0584462347635913</v>
      </c>
      <c r="F25" s="33"/>
    </row>
    <row r="26" s="6" customFormat="1" ht="18" customHeight="1" spans="1:6">
      <c r="A26" s="28" t="s">
        <v>30</v>
      </c>
      <c r="B26" s="21">
        <v>233</v>
      </c>
      <c r="C26" s="21">
        <v>255</v>
      </c>
      <c r="D26" s="21">
        <f t="shared" si="0"/>
        <v>22</v>
      </c>
      <c r="E26" s="22">
        <f t="shared" si="1"/>
        <v>0.0944206008583691</v>
      </c>
      <c r="F26" s="33"/>
    </row>
    <row r="27" s="6" customFormat="1" ht="18" customHeight="1" spans="1:6">
      <c r="A27" s="28" t="s">
        <v>31</v>
      </c>
      <c r="B27" s="21">
        <v>63.36</v>
      </c>
      <c r="C27" s="21">
        <v>62.952</v>
      </c>
      <c r="D27" s="21">
        <f t="shared" si="0"/>
        <v>-0.408000000000001</v>
      </c>
      <c r="E27" s="22">
        <f t="shared" si="1"/>
        <v>-0.00643939393939396</v>
      </c>
      <c r="F27" s="33"/>
    </row>
    <row r="28" s="6" customFormat="1" ht="18" customHeight="1" spans="1:6">
      <c r="A28" s="28" t="s">
        <v>32</v>
      </c>
      <c r="B28" s="21">
        <v>181.408</v>
      </c>
      <c r="C28" s="21">
        <v>183.709</v>
      </c>
      <c r="D28" s="21">
        <f t="shared" si="0"/>
        <v>2.30100000000002</v>
      </c>
      <c r="E28" s="22">
        <f t="shared" si="1"/>
        <v>0.0126841153642619</v>
      </c>
      <c r="F28" s="33"/>
    </row>
    <row r="29" s="5" customFormat="1" ht="18" customHeight="1" spans="1:6">
      <c r="A29" s="25" t="s">
        <v>33</v>
      </c>
      <c r="B29" s="21">
        <f>B30+B31+B32+B33+B34+B35+B36+B37+B38+B39</f>
        <v>8487.8445</v>
      </c>
      <c r="C29" s="21">
        <f>C30+C31+C32+C33+C34+C35+C36+C37+C38+C39</f>
        <v>8344.919</v>
      </c>
      <c r="D29" s="21">
        <f t="shared" si="0"/>
        <v>-142.925499999998</v>
      </c>
      <c r="E29" s="22">
        <f t="shared" si="1"/>
        <v>-0.0168388452451029</v>
      </c>
      <c r="F29" s="23"/>
    </row>
    <row r="30" s="6" customFormat="1" ht="18" customHeight="1" spans="1:6">
      <c r="A30" s="28" t="s">
        <v>34</v>
      </c>
      <c r="B30" s="21">
        <v>1452.645</v>
      </c>
      <c r="C30" s="21">
        <v>1448.9875</v>
      </c>
      <c r="D30" s="21">
        <f t="shared" si="0"/>
        <v>-3.65750000000003</v>
      </c>
      <c r="E30" s="22">
        <f t="shared" si="1"/>
        <v>-0.00251782094042249</v>
      </c>
      <c r="F30" s="33"/>
    </row>
    <row r="31" s="6" customFormat="1" ht="18" customHeight="1" spans="1:6">
      <c r="A31" s="28" t="s">
        <v>35</v>
      </c>
      <c r="B31" s="21">
        <v>3785.4785</v>
      </c>
      <c r="C31" s="21">
        <v>3606.858</v>
      </c>
      <c r="D31" s="21">
        <f t="shared" si="0"/>
        <v>-178.6205</v>
      </c>
      <c r="E31" s="22">
        <f t="shared" si="1"/>
        <v>-0.0471857124535247</v>
      </c>
      <c r="F31" s="33"/>
    </row>
    <row r="32" s="6" customFormat="1" ht="18" customHeight="1" spans="1:6">
      <c r="A32" s="28" t="s">
        <v>36</v>
      </c>
      <c r="B32" s="21">
        <v>16.72</v>
      </c>
      <c r="C32" s="21">
        <v>16.72</v>
      </c>
      <c r="D32" s="21">
        <f t="shared" si="0"/>
        <v>0</v>
      </c>
      <c r="E32" s="22">
        <f t="shared" si="1"/>
        <v>0</v>
      </c>
      <c r="F32" s="33"/>
    </row>
    <row r="33" s="6" customFormat="1" ht="18" customHeight="1" spans="1:6">
      <c r="A33" s="28" t="s">
        <v>37</v>
      </c>
      <c r="B33" s="21">
        <v>797.901</v>
      </c>
      <c r="C33" s="21">
        <v>837.4535</v>
      </c>
      <c r="D33" s="21">
        <f t="shared" si="0"/>
        <v>39.5525</v>
      </c>
      <c r="E33" s="22">
        <f t="shared" si="1"/>
        <v>0.0495706860876224</v>
      </c>
      <c r="F33" s="33"/>
    </row>
    <row r="34" s="6" customFormat="1" ht="12.75" spans="1:6">
      <c r="A34" s="34" t="s">
        <v>38</v>
      </c>
      <c r="B34" s="21">
        <v>75</v>
      </c>
      <c r="C34" s="21">
        <v>74.8</v>
      </c>
      <c r="D34" s="21">
        <f t="shared" si="0"/>
        <v>-0.200000000000003</v>
      </c>
      <c r="E34" s="22">
        <f t="shared" si="1"/>
        <v>-0.0026666666666667</v>
      </c>
      <c r="F34" s="32"/>
    </row>
    <row r="35" s="6" customFormat="1" ht="18" customHeight="1" spans="1:6">
      <c r="A35" s="34" t="s">
        <v>39</v>
      </c>
      <c r="B35" s="21">
        <v>102.6</v>
      </c>
      <c r="C35" s="21">
        <v>102.6</v>
      </c>
      <c r="D35" s="21">
        <f t="shared" si="0"/>
        <v>0</v>
      </c>
      <c r="E35" s="22">
        <f t="shared" si="1"/>
        <v>0</v>
      </c>
      <c r="F35" s="33"/>
    </row>
    <row r="36" s="6" customFormat="1" ht="18" customHeight="1" spans="1:6">
      <c r="A36" s="28" t="s">
        <v>40</v>
      </c>
      <c r="B36" s="21">
        <v>936</v>
      </c>
      <c r="C36" s="21">
        <v>936</v>
      </c>
      <c r="D36" s="21">
        <f t="shared" si="0"/>
        <v>0</v>
      </c>
      <c r="E36" s="22">
        <f t="shared" si="1"/>
        <v>0</v>
      </c>
      <c r="F36" s="33"/>
    </row>
    <row r="37" s="6" customFormat="1" ht="18" customHeight="1" spans="1:6">
      <c r="A37" s="28" t="s">
        <v>41</v>
      </c>
      <c r="B37" s="21">
        <v>42</v>
      </c>
      <c r="C37" s="21">
        <v>42</v>
      </c>
      <c r="D37" s="21">
        <f t="shared" si="0"/>
        <v>0</v>
      </c>
      <c r="E37" s="22">
        <f t="shared" si="1"/>
        <v>0</v>
      </c>
      <c r="F37" s="33"/>
    </row>
    <row r="38" s="6" customFormat="1" ht="18" customHeight="1" spans="1:6">
      <c r="A38" s="28" t="s">
        <v>42</v>
      </c>
      <c r="B38" s="21">
        <v>1248</v>
      </c>
      <c r="C38" s="21">
        <v>1248</v>
      </c>
      <c r="D38" s="21">
        <f t="shared" si="0"/>
        <v>0</v>
      </c>
      <c r="E38" s="22">
        <f t="shared" si="1"/>
        <v>0</v>
      </c>
      <c r="F38" s="33"/>
    </row>
    <row r="39" s="6" customFormat="1" ht="18" customHeight="1" spans="1:6">
      <c r="A39" s="28" t="s">
        <v>43</v>
      </c>
      <c r="B39" s="21">
        <v>31.5</v>
      </c>
      <c r="C39" s="21">
        <v>31.5</v>
      </c>
      <c r="D39" s="21">
        <f t="shared" si="0"/>
        <v>0</v>
      </c>
      <c r="E39" s="22">
        <f t="shared" si="1"/>
        <v>0</v>
      </c>
      <c r="F39" s="32"/>
    </row>
    <row r="40" s="7" customFormat="1" ht="18" customHeight="1" spans="1:6">
      <c r="A40" s="25" t="s">
        <v>44</v>
      </c>
      <c r="B40" s="21">
        <f>B41+B42+B43+B44+B45+B46+B47</f>
        <v>1715.8575</v>
      </c>
      <c r="C40" s="21">
        <f>C41+C42+C43+C44+C45+C46+C47</f>
        <v>1809.9081</v>
      </c>
      <c r="D40" s="21">
        <f t="shared" si="0"/>
        <v>94.0505999999996</v>
      </c>
      <c r="E40" s="22">
        <f t="shared" si="1"/>
        <v>0.0548125937031482</v>
      </c>
      <c r="F40" s="23"/>
    </row>
    <row r="41" s="6" customFormat="1" ht="18" customHeight="1" spans="1:6">
      <c r="A41" s="28" t="s">
        <v>45</v>
      </c>
      <c r="B41" s="21">
        <v>50</v>
      </c>
      <c r="C41" s="21">
        <v>50</v>
      </c>
      <c r="D41" s="21">
        <f t="shared" si="0"/>
        <v>0</v>
      </c>
      <c r="E41" s="22">
        <f t="shared" si="1"/>
        <v>0</v>
      </c>
      <c r="F41" s="33"/>
    </row>
    <row r="42" s="6" customFormat="1" ht="18" customHeight="1" spans="1:6">
      <c r="A42" s="28" t="s">
        <v>46</v>
      </c>
      <c r="B42" s="21">
        <v>1513.4</v>
      </c>
      <c r="C42" s="21">
        <v>1599.84</v>
      </c>
      <c r="D42" s="21">
        <f t="shared" si="0"/>
        <v>86.4399999999998</v>
      </c>
      <c r="E42" s="22">
        <f t="shared" si="1"/>
        <v>0.0571164265891369</v>
      </c>
      <c r="F42" s="33"/>
    </row>
    <row r="43" s="6" customFormat="1" ht="18" customHeight="1" spans="1:6">
      <c r="A43" s="35" t="s">
        <v>47</v>
      </c>
      <c r="B43" s="21">
        <v>46.892</v>
      </c>
      <c r="C43" s="21">
        <v>53.523</v>
      </c>
      <c r="D43" s="21">
        <f t="shared" si="0"/>
        <v>6.631</v>
      </c>
      <c r="E43" s="22">
        <f t="shared" si="1"/>
        <v>0.141410048622366</v>
      </c>
      <c r="F43" s="33"/>
    </row>
    <row r="44" s="6" customFormat="1" ht="18" customHeight="1" spans="1:6">
      <c r="A44" s="28" t="s">
        <v>48</v>
      </c>
      <c r="B44" s="21">
        <v>12.5671</v>
      </c>
      <c r="C44" s="21">
        <v>12.5671</v>
      </c>
      <c r="D44" s="21">
        <f t="shared" si="0"/>
        <v>0</v>
      </c>
      <c r="E44" s="22">
        <f t="shared" si="1"/>
        <v>0</v>
      </c>
      <c r="F44" s="33"/>
    </row>
    <row r="45" s="6" customFormat="1" ht="18" customHeight="1" spans="1:6">
      <c r="A45" s="28" t="s">
        <v>49</v>
      </c>
      <c r="B45" s="21">
        <v>73.9284</v>
      </c>
      <c r="C45" s="21">
        <v>76.128</v>
      </c>
      <c r="D45" s="21">
        <f t="shared" si="0"/>
        <v>2.1996</v>
      </c>
      <c r="E45" s="22">
        <f t="shared" si="1"/>
        <v>0.0297531124709855</v>
      </c>
      <c r="F45" s="32"/>
    </row>
    <row r="46" s="6" customFormat="1" ht="18" customHeight="1" spans="1:6">
      <c r="A46" s="28" t="s">
        <v>50</v>
      </c>
      <c r="B46" s="21">
        <v>16.12</v>
      </c>
      <c r="C46" s="21">
        <v>15.35</v>
      </c>
      <c r="D46" s="21">
        <f t="shared" si="0"/>
        <v>-0.770000000000001</v>
      </c>
      <c r="E46" s="22">
        <f t="shared" si="1"/>
        <v>-0.0477667493796527</v>
      </c>
      <c r="F46" s="33"/>
    </row>
    <row r="47" s="6" customFormat="1" ht="18" customHeight="1" spans="1:6">
      <c r="A47" s="28" t="s">
        <v>51</v>
      </c>
      <c r="B47" s="21">
        <v>2.95</v>
      </c>
      <c r="C47" s="21">
        <v>2.5</v>
      </c>
      <c r="D47" s="21">
        <f t="shared" si="0"/>
        <v>-0.45</v>
      </c>
      <c r="E47" s="22">
        <f t="shared" si="1"/>
        <v>-0.152542372881356</v>
      </c>
      <c r="F47" s="33"/>
    </row>
    <row r="48" customFormat="1" spans="1:6">
      <c r="A48" s="8"/>
    </row>
    <row r="49" customFormat="1" spans="1:1">
      <c r="A49" s="8"/>
    </row>
    <row r="50" customFormat="1" spans="1:1">
      <c r="A50" s="8"/>
    </row>
    <row r="51" customFormat="1" spans="1:1">
      <c r="A51" s="8"/>
    </row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 spans="1:1">
      <c r="A61" s="8"/>
    </row>
    <row r="62" customFormat="1" spans="1:1">
      <c r="A62" s="8"/>
    </row>
    <row r="63" customFormat="1" spans="1:1">
      <c r="A63" s="8"/>
    </row>
    <row r="64" customFormat="1" spans="1:1">
      <c r="A64" s="8"/>
    </row>
    <row r="65" customFormat="1" spans="1:1">
      <c r="A65" s="8"/>
    </row>
    <row r="66" customFormat="1" spans="1:1">
      <c r="A66" s="8"/>
    </row>
    <row r="67" customFormat="1" spans="1:1">
      <c r="A67" s="8"/>
    </row>
    <row r="68" customFormat="1" spans="1:1">
      <c r="A68" s="8"/>
    </row>
    <row r="69" customFormat="1" spans="1:1">
      <c r="A69" s="8"/>
    </row>
    <row r="70" customFormat="1" spans="1:1">
      <c r="A70" s="8"/>
    </row>
    <row r="71" customFormat="1" spans="1:1">
      <c r="A71" s="8"/>
    </row>
    <row r="72" customFormat="1" spans="1:1">
      <c r="A72" s="8"/>
    </row>
    <row r="73" customFormat="1" spans="1:1">
      <c r="A73" s="8"/>
    </row>
    <row r="74" customFormat="1" spans="1:1">
      <c r="A74" s="8"/>
    </row>
    <row r="75" customFormat="1" spans="1:1">
      <c r="A75" s="8"/>
    </row>
    <row r="76" customFormat="1" spans="1:1">
      <c r="A76" s="8"/>
    </row>
    <row r="77" customFormat="1" spans="1:1">
      <c r="A77" s="8"/>
    </row>
    <row r="78" customFormat="1" spans="1:1">
      <c r="A78" s="8"/>
    </row>
    <row r="79" customFormat="1" spans="1:1">
      <c r="A79" s="8"/>
    </row>
    <row r="80" customFormat="1" spans="1:1">
      <c r="A80" s="8"/>
    </row>
    <row r="81" customFormat="1" spans="1:1">
      <c r="A81" s="8"/>
    </row>
    <row r="82" customFormat="1" spans="1:1">
      <c r="A82" s="8"/>
    </row>
    <row r="83" customFormat="1" spans="1:1">
      <c r="A83" s="8"/>
    </row>
    <row r="84" customFormat="1" spans="1:1">
      <c r="A84" s="8"/>
    </row>
    <row r="85" customFormat="1" spans="1:1">
      <c r="A85" s="8"/>
    </row>
    <row r="86" customFormat="1" spans="1:1">
      <c r="A86" s="8"/>
    </row>
    <row r="87" customFormat="1" spans="1:1">
      <c r="A87" s="8"/>
    </row>
    <row r="88" customFormat="1" spans="1:1">
      <c r="A88" s="8"/>
    </row>
    <row r="89" customFormat="1" spans="1:1">
      <c r="A89" s="8"/>
    </row>
    <row r="90" customFormat="1" spans="1:1">
      <c r="A90" s="8"/>
    </row>
    <row r="91" customFormat="1" spans="1:1">
      <c r="A91" s="8"/>
    </row>
    <row r="92" customFormat="1" spans="1:1">
      <c r="A92" s="8"/>
    </row>
    <row r="93" customFormat="1" spans="1:1">
      <c r="A93" s="8"/>
    </row>
    <row r="94" customFormat="1" spans="1:1">
      <c r="A94" s="8"/>
    </row>
    <row r="95" customFormat="1" spans="1:1">
      <c r="A95" s="8"/>
    </row>
    <row r="96" customFormat="1" spans="1:1">
      <c r="A96" s="8"/>
    </row>
    <row r="97" customFormat="1" spans="1:1">
      <c r="A97" s="8"/>
    </row>
    <row r="98" customFormat="1" spans="1:1">
      <c r="A98" s="8"/>
    </row>
    <row r="99" customFormat="1" spans="1:1">
      <c r="A99" s="8"/>
    </row>
    <row r="100" customFormat="1" spans="1:1">
      <c r="A100" s="8"/>
    </row>
    <row r="101" customFormat="1" spans="1:1">
      <c r="A101" s="8"/>
    </row>
    <row r="102" customFormat="1" spans="1:1">
      <c r="A102" s="8"/>
    </row>
    <row r="103" customFormat="1" spans="1:1">
      <c r="A103" s="8"/>
    </row>
    <row r="104" customFormat="1" spans="1:1">
      <c r="A104" s="8"/>
    </row>
    <row r="105" customFormat="1" spans="1:1">
      <c r="A105" s="8"/>
    </row>
    <row r="106" customFormat="1" spans="1:1">
      <c r="A106" s="8"/>
    </row>
    <row r="107" customFormat="1" spans="1:1">
      <c r="A107" s="8"/>
    </row>
    <row r="108" customFormat="1" spans="1:1">
      <c r="A108" s="8"/>
    </row>
    <row r="109" customFormat="1" spans="1:1">
      <c r="A109" s="8"/>
    </row>
    <row r="110" customFormat="1" spans="1:1">
      <c r="A110" s="8"/>
    </row>
    <row r="111" customFormat="1" spans="1:1">
      <c r="A111" s="8"/>
    </row>
    <row r="112" customFormat="1" spans="1:1">
      <c r="A112" s="8"/>
    </row>
    <row r="113" customFormat="1" spans="1:1">
      <c r="A113" s="8"/>
    </row>
    <row r="114" customFormat="1" spans="1:1">
      <c r="A114" s="8"/>
    </row>
    <row r="115" customFormat="1" spans="1:1">
      <c r="A115" s="8"/>
    </row>
    <row r="116" customFormat="1" spans="1:1">
      <c r="A116" s="8"/>
    </row>
    <row r="117" customFormat="1" spans="1:1">
      <c r="A117" s="8"/>
    </row>
    <row r="118" customFormat="1" spans="1:1">
      <c r="A118" s="8"/>
    </row>
  </sheetData>
  <mergeCells count="7">
    <mergeCell ref="A2:F2"/>
    <mergeCell ref="D4:E4"/>
    <mergeCell ref="A4:A5"/>
    <mergeCell ref="B4:B5"/>
    <mergeCell ref="C4:C5"/>
    <mergeCell ref="F4:F5"/>
    <mergeCell ref="F10:F15"/>
  </mergeCells>
  <pageMargins left="1.37777777777778" right="0.786805555555556" top="0.747916666666667" bottom="0.747916666666667" header="0.314583333333333" footer="0.314583333333333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基本支出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ゆ久醉绕心弦</cp:lastModifiedBy>
  <dcterms:created xsi:type="dcterms:W3CDTF">2006-10-01T03:21:00Z</dcterms:created>
  <cp:lastPrinted>2015-02-06T18:17:00Z</cp:lastPrinted>
  <dcterms:modified xsi:type="dcterms:W3CDTF">2026-01-10T12:33:19Z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4BCFB23F9DC34BF0924CF7FF1EDCDA63_12</vt:lpwstr>
  </property>
  <property fmtid="{D5CDD505-2E9C-101B-9397-08002B2CF9AE}" pid="4" name="CalculationRule">
    <vt:i4>0</vt:i4>
  </property>
</Properties>
</file>