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78" activeTab="8"/>
  </bookViews>
  <sheets>
    <sheet name="2024预计执行" sheetId="15" r:id="rId1"/>
    <sheet name="预算总表" sheetId="4" r:id="rId2"/>
    <sheet name="收支草案" sheetId="16" r:id="rId3"/>
    <sheet name="城乡居民养老保险预算表" sheetId="23" r:id="rId4"/>
    <sheet name="机关事业单位养老保险预算" sheetId="24" r:id="rId5"/>
    <sheet name="工伤保险预算表 " sheetId="25" r:id="rId6"/>
    <sheet name="失业保险预算表 " sheetId="26" r:id="rId7"/>
    <sheet name="基本养老保险基础资料表 " sheetId="27" r:id="rId8"/>
    <sheet name="失业保险、工伤保险基础资料表 " sheetId="2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<sst xmlns="http://schemas.openxmlformats.org/spreadsheetml/2006/main" count="524" uniqueCount="277">
  <si>
    <t>附表1</t>
  </si>
  <si>
    <t>彭阳县2024年社会保险基金执行总表</t>
  </si>
  <si>
    <t>单位：元</t>
  </si>
  <si>
    <r>
      <rPr>
        <b/>
        <sz val="10"/>
        <rFont val="宋体"/>
        <charset val="134"/>
      </rPr>
      <t>项</t>
    </r>
    <r>
      <rPr>
        <b/>
        <sz val="10"/>
        <rFont val="Times New Roman"/>
        <charset val="134"/>
      </rPr>
      <t xml:space="preserve">        </t>
    </r>
    <r>
      <rPr>
        <b/>
        <sz val="10"/>
        <rFont val="宋体"/>
        <charset val="134"/>
      </rPr>
      <t>目</t>
    </r>
  </si>
  <si>
    <r>
      <rPr>
        <b/>
        <sz val="10"/>
        <rFont val="宋体"/>
        <charset val="134"/>
      </rPr>
      <t>合计</t>
    </r>
  </si>
  <si>
    <r>
      <rPr>
        <b/>
        <sz val="10"/>
        <rFont val="宋体"/>
        <charset val="134"/>
      </rPr>
      <t>城乡居民基本养老保险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基金</t>
    </r>
  </si>
  <si>
    <r>
      <rPr>
        <b/>
        <sz val="10"/>
        <rFont val="宋体"/>
        <charset val="134"/>
      </rPr>
      <t>机关事业单位基本养老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保险基金</t>
    </r>
  </si>
  <si>
    <r>
      <rPr>
        <b/>
        <sz val="10"/>
        <rFont val="宋体"/>
        <charset val="134"/>
      </rPr>
      <t>工伤保险基金</t>
    </r>
  </si>
  <si>
    <r>
      <rPr>
        <b/>
        <sz val="10"/>
        <rFont val="宋体"/>
        <charset val="134"/>
      </rPr>
      <t>失业保险基金</t>
    </r>
  </si>
  <si>
    <r>
      <rPr>
        <sz val="10"/>
        <rFont val="宋体"/>
        <charset val="134"/>
      </rPr>
      <t>一、上年结余</t>
    </r>
  </si>
  <si>
    <r>
      <rPr>
        <sz val="10"/>
        <rFont val="宋体"/>
        <charset val="134"/>
      </rPr>
      <t>二、收入</t>
    </r>
  </si>
  <si>
    <r>
      <rPr>
        <sz val="10"/>
        <rFont val="Times New Roman"/>
        <charset val="134"/>
      </rPr>
      <t xml:space="preserve">     1</t>
    </r>
    <r>
      <rPr>
        <sz val="10"/>
        <rFont val="宋体"/>
        <charset val="134"/>
      </rPr>
      <t>、保险费收入</t>
    </r>
  </si>
  <si>
    <r>
      <rPr>
        <sz val="10"/>
        <rFont val="Times New Roman"/>
        <charset val="134"/>
      </rPr>
      <t xml:space="preserve">     2</t>
    </r>
    <r>
      <rPr>
        <sz val="10"/>
        <rFont val="宋体"/>
        <charset val="134"/>
      </rPr>
      <t>、财政补贴收入</t>
    </r>
  </si>
  <si>
    <r>
      <rPr>
        <sz val="10"/>
        <rFont val="Times New Roman"/>
        <charset val="134"/>
      </rPr>
      <t xml:space="preserve">     3</t>
    </r>
    <r>
      <rPr>
        <sz val="10"/>
        <rFont val="宋体"/>
        <charset val="134"/>
      </rPr>
      <t>、利息收入</t>
    </r>
  </si>
  <si>
    <r>
      <rPr>
        <sz val="10"/>
        <rFont val="Times New Roman"/>
        <charset val="134"/>
      </rPr>
      <t xml:space="preserve">     4</t>
    </r>
    <r>
      <rPr>
        <sz val="10"/>
        <rFont val="宋体"/>
        <charset val="134"/>
      </rPr>
      <t>、委托投资收益</t>
    </r>
  </si>
  <si>
    <r>
      <rPr>
        <sz val="10"/>
        <rFont val="Times New Roman"/>
        <charset val="134"/>
      </rPr>
      <t xml:space="preserve">     5</t>
    </r>
    <r>
      <rPr>
        <sz val="10"/>
        <rFont val="宋体"/>
        <charset val="134"/>
      </rPr>
      <t>、转移收入</t>
    </r>
  </si>
  <si>
    <r>
      <rPr>
        <sz val="10"/>
        <rFont val="Times New Roman"/>
        <charset val="134"/>
      </rPr>
      <t xml:space="preserve">     6</t>
    </r>
    <r>
      <rPr>
        <sz val="10"/>
        <rFont val="宋体"/>
        <charset val="134"/>
      </rPr>
      <t>、其他收入</t>
    </r>
  </si>
  <si>
    <r>
      <rPr>
        <sz val="10"/>
        <rFont val="Times New Roman"/>
        <charset val="134"/>
      </rPr>
      <t xml:space="preserve">     7</t>
    </r>
    <r>
      <rPr>
        <sz val="10"/>
        <rFont val="宋体"/>
        <charset val="134"/>
      </rPr>
      <t>、中央调剂资金收入（省级专用）</t>
    </r>
  </si>
  <si>
    <r>
      <rPr>
        <sz val="10"/>
        <rFont val="Times New Roman"/>
        <charset val="134"/>
      </rPr>
      <t xml:space="preserve">     8</t>
    </r>
    <r>
      <rPr>
        <sz val="10"/>
        <rFont val="宋体"/>
        <charset val="134"/>
      </rPr>
      <t>、中央调剂基金收入（中央专用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</si>
  <si>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   9</t>
    </r>
    <r>
      <rPr>
        <sz val="10"/>
        <rFont val="宋体"/>
        <charset val="134"/>
      </rPr>
      <t>、上级补助收入</t>
    </r>
  </si>
  <si>
    <r>
      <rPr>
        <sz val="10"/>
        <rFont val="宋体"/>
        <charset val="134"/>
      </rPr>
      <t>三、支出</t>
    </r>
  </si>
  <si>
    <r>
      <rPr>
        <sz val="10"/>
        <rFont val="Times New Roman"/>
        <charset val="134"/>
      </rPr>
      <t xml:space="preserve">     1</t>
    </r>
    <r>
      <rPr>
        <sz val="10"/>
        <rFont val="宋体"/>
        <charset val="134"/>
      </rPr>
      <t>、社会保险待遇支出</t>
    </r>
  </si>
  <si>
    <r>
      <rPr>
        <sz val="10"/>
        <rFont val="Times New Roman"/>
        <charset val="134"/>
      </rPr>
      <t xml:space="preserve">     2</t>
    </r>
    <r>
      <rPr>
        <sz val="10"/>
        <rFont val="宋体"/>
        <charset val="134"/>
      </rPr>
      <t>、其他支出</t>
    </r>
  </si>
  <si>
    <r>
      <rPr>
        <sz val="10"/>
        <rFont val="Times New Roman"/>
        <charset val="134"/>
      </rPr>
      <t xml:space="preserve">     3</t>
    </r>
    <r>
      <rPr>
        <sz val="10"/>
        <rFont val="宋体"/>
        <charset val="134"/>
      </rPr>
      <t>、转移支出</t>
    </r>
  </si>
  <si>
    <r>
      <rPr>
        <sz val="10"/>
        <rFont val="Times New Roman"/>
        <charset val="134"/>
      </rPr>
      <t xml:space="preserve">     4</t>
    </r>
    <r>
      <rPr>
        <sz val="10"/>
        <rFont val="宋体"/>
        <charset val="134"/>
      </rPr>
      <t>、中央调剂基金支出（中央专用）</t>
    </r>
  </si>
  <si>
    <r>
      <rPr>
        <sz val="10"/>
        <rFont val="Times New Roman"/>
        <charset val="134"/>
      </rPr>
      <t xml:space="preserve">     5</t>
    </r>
    <r>
      <rPr>
        <sz val="10"/>
        <rFont val="宋体"/>
        <charset val="134"/>
      </rPr>
      <t>、中央调剂资金支出（省级专用）</t>
    </r>
  </si>
  <si>
    <r>
      <rPr>
        <sz val="10"/>
        <rFont val="Times New Roman"/>
        <charset val="134"/>
      </rPr>
      <t xml:space="preserve">     6</t>
    </r>
    <r>
      <rPr>
        <sz val="10"/>
        <rFont val="宋体"/>
        <charset val="134"/>
      </rPr>
      <t>、稳定岗位补贴支出</t>
    </r>
  </si>
  <si>
    <r>
      <rPr>
        <sz val="10"/>
        <rFont val="Times New Roman"/>
        <charset val="134"/>
      </rPr>
      <t xml:space="preserve">     7</t>
    </r>
    <r>
      <rPr>
        <sz val="10"/>
        <rFont val="宋体"/>
        <charset val="134"/>
      </rPr>
      <t>、上解上级支出</t>
    </r>
  </si>
  <si>
    <r>
      <rPr>
        <sz val="10"/>
        <rFont val="宋体"/>
        <charset val="134"/>
      </rPr>
      <t>四、本年收支结余</t>
    </r>
  </si>
  <si>
    <r>
      <rPr>
        <sz val="10"/>
        <rFont val="宋体"/>
        <charset val="134"/>
      </rPr>
      <t>五、年末滚存结余</t>
    </r>
  </si>
  <si>
    <t>附表2</t>
  </si>
  <si>
    <t>彭阳县2025年社会保险基金预算（草案）总表</t>
  </si>
  <si>
    <r>
      <rPr>
        <sz val="10"/>
        <rFont val="宋体"/>
        <charset val="134"/>
      </rPr>
      <t>单位：元</t>
    </r>
  </si>
  <si>
    <r>
      <rPr>
        <b/>
        <sz val="10"/>
        <rFont val="宋体"/>
        <charset val="134"/>
      </rPr>
      <t>城乡居民基本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养老保险基金</t>
    </r>
  </si>
  <si>
    <r>
      <rPr>
        <b/>
        <sz val="10"/>
        <rFont val="宋体"/>
        <charset val="134"/>
      </rPr>
      <t>机关事业单位基本养老保险基金</t>
    </r>
  </si>
  <si>
    <r>
      <rPr>
        <sz val="10"/>
        <rFont val="宋体"/>
        <charset val="134"/>
      </rPr>
      <t>上年结余</t>
    </r>
  </si>
  <si>
    <r>
      <rPr>
        <sz val="10"/>
        <rFont val="宋体"/>
        <charset val="1"/>
      </rPr>
      <t>一、收入</t>
    </r>
  </si>
  <si>
    <r>
      <rPr>
        <sz val="10"/>
        <rFont val="Times New Roman"/>
        <charset val="1"/>
      </rPr>
      <t xml:space="preserve">    </t>
    </r>
    <r>
      <rPr>
        <sz val="10"/>
        <rFont val="宋体"/>
        <charset val="1"/>
      </rPr>
      <t>其中</t>
    </r>
    <r>
      <rPr>
        <sz val="10"/>
        <rFont val="Times New Roman"/>
        <charset val="1"/>
      </rPr>
      <t>:1.</t>
    </r>
    <r>
      <rPr>
        <sz val="10"/>
        <rFont val="宋体"/>
        <charset val="1"/>
      </rPr>
      <t>社会保险费收入</t>
    </r>
  </si>
  <si>
    <r>
      <rPr>
        <sz val="10"/>
        <rFont val="Times New Roman"/>
        <charset val="1"/>
      </rPr>
      <t xml:space="preserve">         2.</t>
    </r>
    <r>
      <rPr>
        <sz val="10"/>
        <rFont val="宋体"/>
        <charset val="1"/>
      </rPr>
      <t>财政补贴收入</t>
    </r>
  </si>
  <si>
    <r>
      <rPr>
        <sz val="10"/>
        <rFont val="Times New Roman"/>
        <charset val="1"/>
      </rPr>
      <t xml:space="preserve">         3.</t>
    </r>
    <r>
      <rPr>
        <sz val="10"/>
        <rFont val="宋体"/>
        <charset val="1"/>
      </rPr>
      <t>利息收入</t>
    </r>
  </si>
  <si>
    <r>
      <rPr>
        <sz val="10"/>
        <rFont val="Times New Roman"/>
        <charset val="1"/>
      </rPr>
      <t xml:space="preserve">         4.</t>
    </r>
    <r>
      <rPr>
        <sz val="10"/>
        <rFont val="宋体"/>
        <charset val="1"/>
      </rPr>
      <t>委托投资收益</t>
    </r>
  </si>
  <si>
    <r>
      <rPr>
        <sz val="10"/>
        <rFont val="Times New Roman"/>
        <charset val="1"/>
      </rPr>
      <t xml:space="preserve">         5.</t>
    </r>
    <r>
      <rPr>
        <sz val="10"/>
        <rFont val="宋体"/>
        <charset val="1"/>
      </rPr>
      <t>转移收入</t>
    </r>
  </si>
  <si>
    <r>
      <rPr>
        <sz val="10"/>
        <rFont val="Times New Roman"/>
        <charset val="1"/>
      </rPr>
      <t xml:space="preserve">         6.</t>
    </r>
    <r>
      <rPr>
        <sz val="10"/>
        <rFont val="宋体"/>
        <charset val="1"/>
      </rPr>
      <t>其他收入</t>
    </r>
  </si>
  <si>
    <r>
      <rPr>
        <sz val="10"/>
        <rFont val="Times New Roman"/>
        <charset val="1"/>
      </rPr>
      <t xml:space="preserve">         7.</t>
    </r>
    <r>
      <rPr>
        <sz val="10"/>
        <rFont val="宋体"/>
        <charset val="1"/>
      </rPr>
      <t>中央调剂资金收入（省级专用）</t>
    </r>
  </si>
  <si>
    <r>
      <rPr>
        <sz val="10"/>
        <rFont val="Times New Roman"/>
        <charset val="1"/>
      </rPr>
      <t xml:space="preserve">         8.</t>
    </r>
    <r>
      <rPr>
        <sz val="10"/>
        <rFont val="宋体"/>
        <charset val="1"/>
      </rPr>
      <t>中央调剂基金收入（中央专用</t>
    </r>
    <r>
      <rPr>
        <sz val="10"/>
        <rFont val="Times New Roman"/>
        <charset val="1"/>
      </rPr>
      <t>)</t>
    </r>
  </si>
  <si>
    <r>
      <rPr>
        <sz val="10"/>
        <rFont val="宋体"/>
        <charset val="1"/>
      </rPr>
      <t>二、支出</t>
    </r>
  </si>
  <si>
    <r>
      <rPr>
        <sz val="10"/>
        <rFont val="Times New Roman"/>
        <charset val="1"/>
      </rPr>
      <t xml:space="preserve">    </t>
    </r>
    <r>
      <rPr>
        <sz val="10"/>
        <rFont val="宋体"/>
        <charset val="1"/>
      </rPr>
      <t>其中</t>
    </r>
    <r>
      <rPr>
        <sz val="10"/>
        <rFont val="Times New Roman"/>
        <charset val="1"/>
      </rPr>
      <t>:1.</t>
    </r>
    <r>
      <rPr>
        <sz val="10"/>
        <rFont val="宋体"/>
        <charset val="1"/>
      </rPr>
      <t>社会保险待遇支出</t>
    </r>
  </si>
  <si>
    <r>
      <rPr>
        <sz val="10"/>
        <rFont val="Times New Roman"/>
        <charset val="1"/>
      </rPr>
      <t xml:space="preserve">         2.</t>
    </r>
    <r>
      <rPr>
        <sz val="10"/>
        <rFont val="宋体"/>
        <charset val="1"/>
      </rPr>
      <t>转移支出</t>
    </r>
  </si>
  <si>
    <r>
      <rPr>
        <sz val="10"/>
        <rFont val="Times New Roman"/>
        <charset val="1"/>
      </rPr>
      <t xml:space="preserve">         3.</t>
    </r>
    <r>
      <rPr>
        <sz val="10"/>
        <rFont val="宋体"/>
        <charset val="1"/>
      </rPr>
      <t>其他支出</t>
    </r>
  </si>
  <si>
    <r>
      <rPr>
        <sz val="10"/>
        <rFont val="Times New Roman"/>
        <charset val="1"/>
      </rPr>
      <t xml:space="preserve">         4.</t>
    </r>
    <r>
      <rPr>
        <sz val="10"/>
        <rFont val="宋体"/>
        <charset val="1"/>
      </rPr>
      <t>中央调剂基金支出（中央专用）</t>
    </r>
  </si>
  <si>
    <r>
      <rPr>
        <sz val="10"/>
        <rFont val="Times New Roman"/>
        <charset val="1"/>
      </rPr>
      <t xml:space="preserve">         5.</t>
    </r>
    <r>
      <rPr>
        <sz val="10"/>
        <rFont val="宋体"/>
        <charset val="1"/>
      </rPr>
      <t>中央调剂资金支出（省级专用）</t>
    </r>
  </si>
  <si>
    <r>
      <rPr>
        <sz val="10"/>
        <rFont val="宋体"/>
        <charset val="1"/>
      </rPr>
      <t>三、本年收支结余</t>
    </r>
  </si>
  <si>
    <r>
      <rPr>
        <sz val="10"/>
        <rFont val="宋体"/>
        <charset val="1"/>
      </rPr>
      <t>四、年末滚存结余</t>
    </r>
  </si>
  <si>
    <t>附表3</t>
  </si>
  <si>
    <t>彭阳县2025年社会保险基金预算收支（草案）表</t>
  </si>
  <si>
    <r>
      <rPr>
        <sz val="10"/>
        <rFont val="宋体"/>
        <charset val="134"/>
      </rPr>
      <t>收</t>
    </r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入</t>
    </r>
  </si>
  <si>
    <r>
      <rPr>
        <sz val="10"/>
        <rFont val="宋体"/>
        <charset val="134"/>
      </rPr>
      <t>支</t>
    </r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出</t>
    </r>
  </si>
  <si>
    <r>
      <rPr>
        <sz val="10"/>
        <rFont val="宋体"/>
        <charset val="134"/>
      </rPr>
      <t>项</t>
    </r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目</t>
    </r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</si>
  <si>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年执行数</t>
    </r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</si>
  <si>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年预算数</t>
    </r>
  </si>
  <si>
    <r>
      <rPr>
        <sz val="10"/>
        <rFont val="宋体"/>
        <charset val="134"/>
      </rPr>
      <t>项</t>
    </r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目</t>
    </r>
  </si>
  <si>
    <r>
      <rPr>
        <sz val="10"/>
        <rFont val="宋体"/>
        <charset val="134"/>
      </rPr>
      <t>一、城乡居民基本养老保险基金收入</t>
    </r>
  </si>
  <si>
    <r>
      <rPr>
        <sz val="10"/>
        <rFont val="宋体"/>
        <charset val="134"/>
      </rPr>
      <t>一、城乡居民基本养老保险基金支出</t>
    </r>
  </si>
  <si>
    <r>
      <rPr>
        <sz val="10"/>
        <rFont val="宋体"/>
        <charset val="134"/>
      </rPr>
      <t>二、机关事业单位基本养老保险基金收入</t>
    </r>
  </si>
  <si>
    <r>
      <rPr>
        <sz val="10"/>
        <rFont val="宋体"/>
        <charset val="134"/>
      </rPr>
      <t>二、机关事业单位基本养老保险基金支出</t>
    </r>
  </si>
  <si>
    <r>
      <rPr>
        <sz val="10"/>
        <rFont val="宋体"/>
        <charset val="134"/>
      </rPr>
      <t>三、工伤保险基金收入</t>
    </r>
  </si>
  <si>
    <r>
      <rPr>
        <sz val="10"/>
        <rFont val="宋体"/>
        <charset val="134"/>
      </rPr>
      <t>三、工伤保险基金支出</t>
    </r>
  </si>
  <si>
    <r>
      <rPr>
        <sz val="10"/>
        <rFont val="宋体"/>
        <charset val="134"/>
      </rPr>
      <t>四、失业保险基金收入</t>
    </r>
  </si>
  <si>
    <r>
      <rPr>
        <sz val="10"/>
        <rFont val="宋体"/>
        <charset val="134"/>
      </rPr>
      <t>四、失业保险基金支出</t>
    </r>
  </si>
  <si>
    <r>
      <rPr>
        <sz val="10"/>
        <rFont val="宋体"/>
        <charset val="134"/>
      </rPr>
      <t>社会保险基金预算收入合计</t>
    </r>
  </si>
  <si>
    <r>
      <rPr>
        <sz val="10"/>
        <rFont val="宋体"/>
        <charset val="134"/>
      </rPr>
      <t>社会保险基金预算支出合计</t>
    </r>
  </si>
  <si>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上年结余</t>
    </r>
  </si>
  <si>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上解上级支出</t>
    </r>
  </si>
  <si>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上级补助收入</t>
    </r>
  </si>
  <si>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年终结余</t>
    </r>
  </si>
  <si>
    <r>
      <rPr>
        <sz val="10"/>
        <rFont val="宋体"/>
        <charset val="134"/>
      </rPr>
      <t>社会保险基金预算收入总计</t>
    </r>
  </si>
  <si>
    <r>
      <rPr>
        <sz val="10"/>
        <rFont val="宋体"/>
        <charset val="134"/>
      </rPr>
      <t>社会保险基金预算支出总计</t>
    </r>
  </si>
  <si>
    <r>
      <rPr>
        <sz val="10"/>
        <color indexed="8"/>
        <rFont val="宋体"/>
        <charset val="134"/>
      </rPr>
      <t>七、本年收入小计</t>
    </r>
  </si>
  <si>
    <r>
      <rPr>
        <sz val="10"/>
        <color indexed="8"/>
        <rFont val="宋体"/>
        <charset val="134"/>
      </rPr>
      <t>六、本年支出小计</t>
    </r>
  </si>
  <si>
    <r>
      <rPr>
        <sz val="10"/>
        <color theme="1"/>
        <rFont val="宋体"/>
        <charset val="134"/>
      </rPr>
      <t>八、本年收入小计</t>
    </r>
  </si>
  <si>
    <r>
      <rPr>
        <sz val="10"/>
        <color theme="1"/>
        <rFont val="宋体"/>
        <charset val="134"/>
      </rPr>
      <t>六、本年支出小计</t>
    </r>
  </si>
  <si>
    <r>
      <rPr>
        <sz val="10"/>
        <color indexed="8"/>
        <rFont val="宋体"/>
        <charset val="134"/>
      </rPr>
      <t>四、本年支出小计</t>
    </r>
  </si>
  <si>
    <r>
      <rPr>
        <sz val="10"/>
        <color theme="1"/>
        <rFont val="宋体"/>
        <charset val="134"/>
      </rPr>
      <t>五、本年收入小计</t>
    </r>
  </si>
  <si>
    <r>
      <rPr>
        <sz val="10"/>
        <color theme="1"/>
        <rFont val="宋体"/>
        <charset val="134"/>
      </rPr>
      <t>五、本年支出小计</t>
    </r>
  </si>
  <si>
    <r>
      <rPr>
        <sz val="10"/>
        <color theme="1"/>
        <rFont val="宋体"/>
        <charset val="134"/>
      </rPr>
      <t>六、本年收入小计</t>
    </r>
  </si>
  <si>
    <r>
      <rPr>
        <sz val="10"/>
        <color theme="1"/>
        <rFont val="宋体"/>
        <charset val="134"/>
      </rPr>
      <t>十、本年支出小计</t>
    </r>
  </si>
  <si>
    <r>
      <rPr>
        <sz val="10"/>
        <color indexed="8"/>
        <rFont val="宋体"/>
        <charset val="134"/>
      </rPr>
      <t>八、上级补助收入</t>
    </r>
  </si>
  <si>
    <r>
      <rPr>
        <sz val="10"/>
        <color indexed="8"/>
        <rFont val="宋体"/>
        <charset val="134"/>
      </rPr>
      <t>七、补助下级支出</t>
    </r>
  </si>
  <si>
    <r>
      <rPr>
        <sz val="10"/>
        <color indexed="8"/>
        <rFont val="宋体"/>
        <charset val="134"/>
      </rPr>
      <t>七、下级上解收入</t>
    </r>
  </si>
  <si>
    <r>
      <rPr>
        <sz val="10"/>
        <color indexed="8"/>
        <rFont val="宋体"/>
        <charset val="134"/>
      </rPr>
      <t>七、上解上级支出</t>
    </r>
  </si>
  <si>
    <r>
      <rPr>
        <sz val="10"/>
        <color indexed="8"/>
        <rFont val="宋体"/>
        <charset val="134"/>
      </rPr>
      <t>八、下级上解收入</t>
    </r>
  </si>
  <si>
    <r>
      <rPr>
        <sz val="10"/>
        <color indexed="8"/>
        <rFont val="宋体"/>
        <charset val="134"/>
      </rPr>
      <t>十二、上解上级支出</t>
    </r>
  </si>
  <si>
    <r>
      <rPr>
        <sz val="10"/>
        <color indexed="8"/>
        <rFont val="宋体"/>
        <charset val="134"/>
      </rPr>
      <t>九、下级上解收入</t>
    </r>
  </si>
  <si>
    <r>
      <rPr>
        <sz val="10"/>
        <color indexed="8"/>
        <rFont val="宋体"/>
        <charset val="134"/>
      </rPr>
      <t>八、上解上级支出</t>
    </r>
  </si>
  <si>
    <r>
      <rPr>
        <sz val="10"/>
        <color indexed="8"/>
        <rFont val="宋体"/>
        <charset val="134"/>
      </rPr>
      <t>十一、上年结余</t>
    </r>
  </si>
  <si>
    <r>
      <rPr>
        <sz val="10"/>
        <color theme="1"/>
        <rFont val="宋体"/>
        <charset val="134"/>
      </rPr>
      <t>十一、年末滚存结余</t>
    </r>
  </si>
  <si>
    <r>
      <rPr>
        <sz val="10"/>
        <color indexed="8"/>
        <rFont val="宋体"/>
        <charset val="134"/>
      </rPr>
      <t>十二、上年结余</t>
    </r>
  </si>
  <si>
    <r>
      <rPr>
        <sz val="10"/>
        <color theme="1"/>
        <rFont val="宋体"/>
        <charset val="134"/>
      </rPr>
      <t>九、年末滚存结余</t>
    </r>
  </si>
  <si>
    <r>
      <rPr>
        <sz val="10"/>
        <color indexed="8"/>
        <rFont val="宋体"/>
        <charset val="134"/>
      </rPr>
      <t>九、上年结余</t>
    </r>
  </si>
  <si>
    <r>
      <rPr>
        <sz val="10"/>
        <color theme="1"/>
        <rFont val="宋体"/>
        <charset val="134"/>
      </rPr>
      <t>十、年末滚存结余</t>
    </r>
  </si>
  <si>
    <r>
      <rPr>
        <sz val="10"/>
        <color indexed="8"/>
        <rFont val="宋体"/>
        <charset val="134"/>
      </rPr>
      <t>十、上年结余</t>
    </r>
  </si>
  <si>
    <r>
      <rPr>
        <sz val="10"/>
        <color theme="1"/>
        <rFont val="宋体"/>
        <charset val="134"/>
      </rPr>
      <t>十五、年末滚存结余</t>
    </r>
  </si>
  <si>
    <t>附表4</t>
  </si>
  <si>
    <t>彭阳县2025年城乡居民基本养老保险基金收支预算表</t>
  </si>
  <si>
    <r>
      <rPr>
        <sz val="10"/>
        <color indexed="8"/>
        <rFont val="宋体"/>
        <charset val="1"/>
      </rPr>
      <t>单位：元</t>
    </r>
  </si>
  <si>
    <r>
      <rPr>
        <b/>
        <sz val="10"/>
        <color indexed="8"/>
        <rFont val="宋体"/>
        <charset val="1"/>
      </rPr>
      <t>项</t>
    </r>
    <r>
      <rPr>
        <b/>
        <sz val="10"/>
        <color indexed="8"/>
        <rFont val="Times New Roman"/>
        <charset val="1"/>
      </rPr>
      <t xml:space="preserve">        </t>
    </r>
    <r>
      <rPr>
        <b/>
        <sz val="10"/>
        <color indexed="8"/>
        <rFont val="宋体"/>
        <charset val="1"/>
      </rPr>
      <t>目</t>
    </r>
  </si>
  <si>
    <r>
      <rPr>
        <b/>
        <sz val="10"/>
        <color indexed="8"/>
        <rFont val="Times New Roman"/>
        <charset val="1"/>
      </rPr>
      <t>2024</t>
    </r>
    <r>
      <rPr>
        <b/>
        <sz val="10"/>
        <color indexed="8"/>
        <rFont val="宋体"/>
        <charset val="1"/>
      </rPr>
      <t>年执行数</t>
    </r>
  </si>
  <si>
    <r>
      <rPr>
        <b/>
        <sz val="10"/>
        <color indexed="8"/>
        <rFont val="Times New Roman"/>
        <charset val="1"/>
      </rPr>
      <t>2025</t>
    </r>
    <r>
      <rPr>
        <b/>
        <sz val="10"/>
        <color indexed="8"/>
        <rFont val="宋体"/>
        <charset val="1"/>
      </rPr>
      <t>年预算数</t>
    </r>
  </si>
  <si>
    <r>
      <rPr>
        <sz val="10"/>
        <color indexed="8"/>
        <rFont val="宋体"/>
        <charset val="1"/>
      </rPr>
      <t>一、个人缴费收入</t>
    </r>
  </si>
  <si>
    <r>
      <rPr>
        <sz val="10"/>
        <color indexed="8"/>
        <rFont val="宋体"/>
        <charset val="1"/>
      </rPr>
      <t>一、基础养老金支出</t>
    </r>
  </si>
  <si>
    <r>
      <rPr>
        <sz val="10"/>
        <color indexed="8"/>
        <rFont val="Times New Roman"/>
        <charset val="1"/>
      </rPr>
      <t xml:space="preserve">    </t>
    </r>
    <r>
      <rPr>
        <sz val="10"/>
        <color indexed="8"/>
        <rFont val="宋体"/>
        <charset val="1"/>
      </rPr>
      <t>其中：居民个人缴费收入</t>
    </r>
  </si>
  <si>
    <r>
      <rPr>
        <sz val="10"/>
        <color indexed="8"/>
        <rFont val="宋体"/>
        <charset val="1"/>
      </rPr>
      <t>二、个人账户养老金支出</t>
    </r>
  </si>
  <si>
    <r>
      <rPr>
        <sz val="10"/>
        <color indexed="8"/>
        <rFont val="Times New Roman"/>
        <charset val="1"/>
      </rPr>
      <t xml:space="preserve">          </t>
    </r>
    <r>
      <rPr>
        <sz val="10"/>
        <color indexed="8"/>
        <rFont val="宋体"/>
        <charset val="1"/>
      </rPr>
      <t>被征地农民缴费补贴收入</t>
    </r>
  </si>
  <si>
    <r>
      <rPr>
        <sz val="10"/>
        <color indexed="8"/>
        <rFont val="宋体"/>
        <charset val="1"/>
      </rPr>
      <t>三、丧葬补助金支出</t>
    </r>
  </si>
  <si>
    <r>
      <rPr>
        <sz val="10"/>
        <color indexed="8"/>
        <rFont val="Times New Roman"/>
        <charset val="1"/>
      </rPr>
      <t xml:space="preserve">          </t>
    </r>
    <r>
      <rPr>
        <sz val="10"/>
        <color indexed="8"/>
        <rFont val="宋体"/>
        <charset val="1"/>
      </rPr>
      <t>退捕渔民缴费补贴收入</t>
    </r>
  </si>
  <si>
    <r>
      <rPr>
        <sz val="10"/>
        <color indexed="8"/>
        <rFont val="宋体"/>
        <charset val="1"/>
      </rPr>
      <t>四、转移支出</t>
    </r>
  </si>
  <si>
    <r>
      <rPr>
        <sz val="10"/>
        <color indexed="8"/>
        <rFont val="Times New Roman"/>
        <charset val="1"/>
      </rPr>
      <t xml:space="preserve">          </t>
    </r>
    <r>
      <rPr>
        <sz val="10"/>
        <color indexed="8"/>
        <rFont val="宋体"/>
        <charset val="1"/>
      </rPr>
      <t>财政为缴费困难群体代缴收入</t>
    </r>
  </si>
  <si>
    <r>
      <rPr>
        <sz val="10"/>
        <color indexed="8"/>
        <rFont val="宋体"/>
        <charset val="1"/>
      </rPr>
      <t>五、其他支出</t>
    </r>
  </si>
  <si>
    <r>
      <rPr>
        <sz val="10"/>
        <color indexed="8"/>
        <rFont val="宋体"/>
        <charset val="1"/>
      </rPr>
      <t>二、财政补贴收入</t>
    </r>
  </si>
  <si>
    <t>×</t>
  </si>
  <si>
    <r>
      <rPr>
        <sz val="10"/>
        <color indexed="8"/>
        <rFont val="Times New Roman"/>
        <charset val="1"/>
      </rPr>
      <t xml:space="preserve">    </t>
    </r>
    <r>
      <rPr>
        <sz val="10"/>
        <color indexed="8"/>
        <rFont val="宋体"/>
        <charset val="1"/>
      </rPr>
      <t>其中：财政对基础养老金的补贴</t>
    </r>
  </si>
  <si>
    <r>
      <rPr>
        <sz val="10"/>
        <color indexed="8"/>
        <rFont val="Times New Roman"/>
        <charset val="1"/>
      </rPr>
      <t xml:space="preserve">          </t>
    </r>
    <r>
      <rPr>
        <sz val="10"/>
        <color indexed="8"/>
        <rFont val="宋体"/>
        <charset val="1"/>
      </rPr>
      <t>财政对个人缴费的补贴</t>
    </r>
  </si>
  <si>
    <r>
      <rPr>
        <sz val="10"/>
        <color indexed="8"/>
        <rFont val="宋体"/>
        <charset val="1"/>
      </rPr>
      <t>三、集体补助收入</t>
    </r>
  </si>
  <si>
    <r>
      <rPr>
        <sz val="10"/>
        <color indexed="8"/>
        <rFont val="宋体"/>
        <charset val="1"/>
      </rPr>
      <t>四、利息收入</t>
    </r>
  </si>
  <si>
    <r>
      <rPr>
        <sz val="10"/>
        <color indexed="8"/>
        <rFont val="宋体"/>
        <charset val="1"/>
      </rPr>
      <t>五、委托投资收益</t>
    </r>
  </si>
  <si>
    <r>
      <rPr>
        <sz val="10"/>
        <color indexed="8"/>
        <rFont val="宋体"/>
        <charset val="1"/>
      </rPr>
      <t>六、转移收入</t>
    </r>
  </si>
  <si>
    <r>
      <rPr>
        <sz val="10"/>
        <color indexed="8"/>
        <rFont val="宋体"/>
        <charset val="1"/>
      </rPr>
      <t>七、其他收入</t>
    </r>
  </si>
  <si>
    <r>
      <rPr>
        <sz val="10"/>
        <color indexed="8"/>
        <rFont val="宋体"/>
        <charset val="1"/>
      </rPr>
      <t>八、本年收入小计</t>
    </r>
  </si>
  <si>
    <r>
      <rPr>
        <sz val="10"/>
        <color indexed="8"/>
        <rFont val="宋体"/>
        <charset val="1"/>
      </rPr>
      <t>六、本年支出小计</t>
    </r>
  </si>
  <si>
    <r>
      <rPr>
        <sz val="10"/>
        <color indexed="8"/>
        <rFont val="宋体"/>
        <charset val="1"/>
      </rPr>
      <t>九、上级补助收入</t>
    </r>
  </si>
  <si>
    <r>
      <rPr>
        <sz val="10"/>
        <color indexed="8"/>
        <rFont val="宋体"/>
        <charset val="1"/>
      </rPr>
      <t>七、补助下级支出</t>
    </r>
  </si>
  <si>
    <r>
      <rPr>
        <sz val="10"/>
        <color indexed="8"/>
        <rFont val="宋体"/>
        <charset val="1"/>
      </rPr>
      <t>十、下级上解收入</t>
    </r>
  </si>
  <si>
    <r>
      <rPr>
        <sz val="10"/>
        <color indexed="8"/>
        <rFont val="宋体"/>
        <charset val="1"/>
      </rPr>
      <t>八、上解上级支出</t>
    </r>
  </si>
  <si>
    <r>
      <rPr>
        <sz val="10"/>
        <color indexed="8"/>
        <rFont val="宋体"/>
        <charset val="1"/>
      </rPr>
      <t>十一、本年收入合计</t>
    </r>
  </si>
  <si>
    <r>
      <rPr>
        <sz val="10"/>
        <color indexed="8"/>
        <rFont val="宋体"/>
        <charset val="1"/>
      </rPr>
      <t>九、本年支出合计</t>
    </r>
  </si>
  <si>
    <r>
      <rPr>
        <sz val="10"/>
        <color indexed="8"/>
        <rFont val="宋体"/>
        <charset val="1"/>
      </rPr>
      <t>十、本年收支结余</t>
    </r>
  </si>
  <si>
    <r>
      <rPr>
        <sz val="10"/>
        <color indexed="8"/>
        <rFont val="宋体"/>
        <charset val="1"/>
      </rPr>
      <t>十二、上年结余</t>
    </r>
  </si>
  <si>
    <r>
      <rPr>
        <sz val="10"/>
        <color indexed="8"/>
        <rFont val="宋体"/>
        <charset val="1"/>
      </rPr>
      <t>十一、年末滚存结余</t>
    </r>
  </si>
  <si>
    <r>
      <rPr>
        <sz val="10"/>
        <color indexed="8"/>
        <rFont val="宋体"/>
        <charset val="1"/>
      </rPr>
      <t>总</t>
    </r>
    <r>
      <rPr>
        <sz val="10"/>
        <color indexed="8"/>
        <rFont val="Times New Roman"/>
        <charset val="1"/>
      </rPr>
      <t xml:space="preserve">        </t>
    </r>
    <r>
      <rPr>
        <sz val="10"/>
        <color indexed="8"/>
        <rFont val="宋体"/>
        <charset val="1"/>
      </rPr>
      <t>计</t>
    </r>
  </si>
  <si>
    <t>附表5</t>
  </si>
  <si>
    <t>彭阳县2025年机关事业单位基本养老保险基金收支预算表</t>
  </si>
  <si>
    <r>
      <rPr>
        <sz val="10"/>
        <color indexed="8"/>
        <rFont val="宋体"/>
        <charset val="1"/>
      </rPr>
      <t>一、基本养老保险费收入</t>
    </r>
  </si>
  <si>
    <r>
      <rPr>
        <sz val="10"/>
        <color indexed="8"/>
        <rFont val="宋体"/>
        <charset val="1"/>
      </rPr>
      <t>一、基本养老金支出</t>
    </r>
  </si>
  <si>
    <r>
      <rPr>
        <sz val="10"/>
        <color indexed="8"/>
        <rFont val="Times New Roman"/>
        <charset val="1"/>
      </rPr>
      <t xml:space="preserve">    </t>
    </r>
    <r>
      <rPr>
        <sz val="10"/>
        <color indexed="8"/>
        <rFont val="宋体"/>
        <charset val="1"/>
      </rPr>
      <t>其中：当期征缴收入</t>
    </r>
  </si>
  <si>
    <r>
      <rPr>
        <sz val="10"/>
        <color indexed="8"/>
        <rFont val="宋体"/>
        <charset val="1"/>
      </rPr>
      <t>二、转移支出</t>
    </r>
  </si>
  <si>
    <r>
      <rPr>
        <sz val="10"/>
        <color indexed="8"/>
        <rFont val="宋体"/>
        <charset val="1"/>
      </rPr>
      <t>三、其他支出</t>
    </r>
  </si>
  <si>
    <r>
      <rPr>
        <sz val="10"/>
        <color indexed="8"/>
        <rFont val="Times New Roman"/>
        <charset val="1"/>
      </rPr>
      <t xml:space="preserve">    </t>
    </r>
    <r>
      <rPr>
        <sz val="10"/>
        <color indexed="8"/>
        <rFont val="宋体"/>
        <charset val="1"/>
      </rPr>
      <t>其中：地方财政补贴</t>
    </r>
  </si>
  <si>
    <r>
      <rPr>
        <sz val="10"/>
        <color indexed="8"/>
        <rFont val="宋体"/>
        <charset val="1"/>
      </rPr>
      <t>三、利息收入</t>
    </r>
  </si>
  <si>
    <r>
      <rPr>
        <sz val="10"/>
        <color indexed="8"/>
        <rFont val="宋体"/>
        <charset val="1"/>
      </rPr>
      <t>四、转移收入</t>
    </r>
  </si>
  <si>
    <r>
      <rPr>
        <sz val="10"/>
        <color indexed="8"/>
        <rFont val="宋体"/>
        <charset val="1"/>
      </rPr>
      <t>五、其他收入</t>
    </r>
  </si>
  <si>
    <r>
      <rPr>
        <sz val="10"/>
        <color indexed="8"/>
        <rFont val="Times New Roman"/>
        <charset val="1"/>
      </rPr>
      <t xml:space="preserve">    </t>
    </r>
    <r>
      <rPr>
        <sz val="10"/>
        <color indexed="8"/>
        <rFont val="宋体"/>
        <charset val="1"/>
      </rPr>
      <t>其中：滞纳金</t>
    </r>
  </si>
  <si>
    <r>
      <rPr>
        <sz val="10"/>
        <color indexed="8"/>
        <rFont val="宋体"/>
        <charset val="1"/>
      </rPr>
      <t>六、本年收入小计</t>
    </r>
  </si>
  <si>
    <r>
      <rPr>
        <sz val="10"/>
        <color indexed="8"/>
        <rFont val="宋体"/>
        <charset val="1"/>
      </rPr>
      <t>四、本年支出小计</t>
    </r>
  </si>
  <si>
    <r>
      <rPr>
        <sz val="10"/>
        <color indexed="8"/>
        <rFont val="宋体"/>
        <charset val="1"/>
      </rPr>
      <t>七、上级补助收入</t>
    </r>
  </si>
  <si>
    <r>
      <rPr>
        <sz val="10"/>
        <color indexed="8"/>
        <rFont val="宋体"/>
        <charset val="1"/>
      </rPr>
      <t>五、补助下级支出</t>
    </r>
  </si>
  <si>
    <r>
      <rPr>
        <sz val="10"/>
        <color indexed="8"/>
        <rFont val="宋体"/>
        <charset val="1"/>
      </rPr>
      <t>八、下级上解收入</t>
    </r>
  </si>
  <si>
    <r>
      <rPr>
        <sz val="10"/>
        <color indexed="8"/>
        <rFont val="宋体"/>
        <charset val="1"/>
      </rPr>
      <t>六、上解上级支出</t>
    </r>
  </si>
  <si>
    <r>
      <rPr>
        <sz val="10"/>
        <color indexed="8"/>
        <rFont val="宋体"/>
        <charset val="1"/>
      </rPr>
      <t>九、本年收入合计</t>
    </r>
  </si>
  <si>
    <r>
      <rPr>
        <sz val="10"/>
        <color indexed="8"/>
        <rFont val="宋体"/>
        <charset val="1"/>
      </rPr>
      <t>七、本年支出合计</t>
    </r>
  </si>
  <si>
    <r>
      <rPr>
        <sz val="10"/>
        <color indexed="8"/>
        <rFont val="宋体"/>
        <charset val="1"/>
      </rPr>
      <t>八、本年收支结余</t>
    </r>
  </si>
  <si>
    <r>
      <rPr>
        <sz val="10"/>
        <color indexed="8"/>
        <rFont val="宋体"/>
        <charset val="1"/>
      </rPr>
      <t>十、上年结余</t>
    </r>
  </si>
  <si>
    <r>
      <rPr>
        <sz val="10"/>
        <color indexed="8"/>
        <rFont val="宋体"/>
        <charset val="1"/>
      </rPr>
      <t>九、年末滚存结余</t>
    </r>
  </si>
  <si>
    <t>附表6</t>
  </si>
  <si>
    <t>彭阳县2025年工伤保险基金收支预算表</t>
  </si>
  <si>
    <r>
      <rPr>
        <sz val="10"/>
        <color indexed="8"/>
        <rFont val="宋体"/>
        <charset val="1"/>
      </rPr>
      <t>一、工伤保险费收入</t>
    </r>
  </si>
  <si>
    <r>
      <rPr>
        <sz val="10"/>
        <color indexed="8"/>
        <rFont val="宋体"/>
        <charset val="1"/>
      </rPr>
      <t>一、工伤保险待遇支出</t>
    </r>
  </si>
  <si>
    <r>
      <rPr>
        <sz val="10"/>
        <color indexed="8"/>
        <rFont val="Times New Roman"/>
        <charset val="1"/>
      </rPr>
      <t xml:space="preserve">    </t>
    </r>
    <r>
      <rPr>
        <sz val="10"/>
        <color indexed="8"/>
        <rFont val="宋体"/>
        <charset val="1"/>
      </rPr>
      <t>其中：工伤保险费</t>
    </r>
    <r>
      <rPr>
        <sz val="10"/>
        <color indexed="8"/>
        <rFont val="Times New Roman"/>
        <charset val="1"/>
      </rPr>
      <t>-</t>
    </r>
    <r>
      <rPr>
        <sz val="10"/>
        <color indexed="8"/>
        <rFont val="宋体"/>
        <charset val="1"/>
      </rPr>
      <t>公务员工伤保险费收入</t>
    </r>
  </si>
  <si>
    <r>
      <rPr>
        <sz val="10"/>
        <color indexed="8"/>
        <rFont val="Times New Roman"/>
        <charset val="1"/>
      </rPr>
      <t xml:space="preserve">     </t>
    </r>
    <r>
      <rPr>
        <sz val="10"/>
        <color indexed="8"/>
        <rFont val="宋体"/>
        <charset val="1"/>
      </rPr>
      <t>其中：工伤医疗待遇支出</t>
    </r>
  </si>
  <si>
    <r>
      <rPr>
        <sz val="10"/>
        <color indexed="8"/>
        <rFont val="Times New Roman"/>
        <charset val="1"/>
      </rPr>
      <t xml:space="preserve">          </t>
    </r>
    <r>
      <rPr>
        <sz val="10"/>
        <color indexed="8"/>
        <rFont val="宋体"/>
        <charset val="1"/>
      </rPr>
      <t>职业伤害保障费收入（试点）</t>
    </r>
  </si>
  <si>
    <r>
      <rPr>
        <sz val="10"/>
        <color indexed="8"/>
        <rFont val="Times New Roman"/>
        <charset val="1"/>
      </rPr>
      <t xml:space="preserve">           </t>
    </r>
    <r>
      <rPr>
        <sz val="10"/>
        <color indexed="8"/>
        <rFont val="宋体"/>
        <charset val="1"/>
      </rPr>
      <t>伤残待遇支出</t>
    </r>
  </si>
  <si>
    <r>
      <rPr>
        <sz val="10"/>
        <color indexed="8"/>
        <rFont val="Times New Roman"/>
        <charset val="1"/>
      </rPr>
      <t xml:space="preserve">           </t>
    </r>
    <r>
      <rPr>
        <sz val="10"/>
        <color indexed="8"/>
        <rFont val="宋体"/>
        <charset val="1"/>
      </rPr>
      <t>工亡待遇支出</t>
    </r>
  </si>
  <si>
    <r>
      <rPr>
        <sz val="10"/>
        <color indexed="8"/>
        <rFont val="Times New Roman"/>
        <charset val="1"/>
      </rPr>
      <t xml:space="preserve">           </t>
    </r>
    <r>
      <rPr>
        <sz val="10"/>
        <color indexed="8"/>
        <rFont val="宋体"/>
        <charset val="1"/>
      </rPr>
      <t>职业伤害保障待遇支出</t>
    </r>
  </si>
  <si>
    <r>
      <rPr>
        <sz val="10"/>
        <color indexed="8"/>
        <rFont val="宋体"/>
        <charset val="1"/>
      </rPr>
      <t>二、劳动能力鉴定支出</t>
    </r>
  </si>
  <si>
    <r>
      <rPr>
        <sz val="10"/>
        <color indexed="8"/>
        <rFont val="Times New Roman"/>
        <charset val="1"/>
      </rPr>
      <t xml:space="preserve">     </t>
    </r>
    <r>
      <rPr>
        <sz val="10"/>
        <color indexed="8"/>
        <rFont val="宋体"/>
        <charset val="1"/>
      </rPr>
      <t>其中：职业伤害保障劳动能力鉴定支出</t>
    </r>
  </si>
  <si>
    <r>
      <rPr>
        <sz val="10"/>
        <color indexed="8"/>
        <rFont val="宋体"/>
        <charset val="1"/>
      </rPr>
      <t>三、工伤保险预防费用支出</t>
    </r>
  </si>
  <si>
    <r>
      <rPr>
        <sz val="10"/>
        <color indexed="8"/>
        <rFont val="宋体"/>
        <charset val="1"/>
      </rPr>
      <t>四、其他收入</t>
    </r>
  </si>
  <si>
    <r>
      <rPr>
        <sz val="10"/>
        <color indexed="8"/>
        <rFont val="宋体"/>
        <charset val="1"/>
      </rPr>
      <t>四、其他支出</t>
    </r>
  </si>
  <si>
    <r>
      <rPr>
        <sz val="10"/>
        <color indexed="8"/>
        <rFont val="Times New Roman"/>
        <charset val="1"/>
      </rPr>
      <t xml:space="preserve">    </t>
    </r>
    <r>
      <rPr>
        <sz val="10"/>
        <color indexed="8"/>
        <rFont val="宋体"/>
        <charset val="1"/>
      </rPr>
      <t>其中：职业伤害保障委托承办费用支出</t>
    </r>
  </si>
  <si>
    <r>
      <rPr>
        <sz val="10"/>
        <color indexed="8"/>
        <rFont val="宋体"/>
        <charset val="1"/>
      </rPr>
      <t>五、本年收入小计</t>
    </r>
  </si>
  <si>
    <r>
      <rPr>
        <sz val="10"/>
        <color indexed="8"/>
        <rFont val="宋体"/>
        <charset val="1"/>
      </rPr>
      <t>五、本年支出小计</t>
    </r>
  </si>
  <si>
    <r>
      <rPr>
        <sz val="10"/>
        <color indexed="8"/>
        <rFont val="宋体"/>
        <charset val="1"/>
      </rPr>
      <t>六、上级补助收入</t>
    </r>
  </si>
  <si>
    <r>
      <rPr>
        <sz val="10"/>
        <color indexed="8"/>
        <rFont val="宋体"/>
        <charset val="1"/>
      </rPr>
      <t>六、补助下级支出</t>
    </r>
  </si>
  <si>
    <r>
      <rPr>
        <sz val="10"/>
        <color indexed="8"/>
        <rFont val="宋体"/>
        <charset val="1"/>
      </rPr>
      <t>七、下级上解收入</t>
    </r>
  </si>
  <si>
    <r>
      <rPr>
        <sz val="10"/>
        <color indexed="8"/>
        <rFont val="宋体"/>
        <charset val="1"/>
      </rPr>
      <t>七、上解上级支出</t>
    </r>
  </si>
  <si>
    <r>
      <rPr>
        <sz val="10"/>
        <color indexed="8"/>
        <rFont val="宋体"/>
        <charset val="1"/>
      </rPr>
      <t>八、本年收入合计</t>
    </r>
  </si>
  <si>
    <r>
      <rPr>
        <sz val="10"/>
        <color indexed="8"/>
        <rFont val="宋体"/>
        <charset val="1"/>
      </rPr>
      <t>八、本年支出合计</t>
    </r>
  </si>
  <si>
    <r>
      <rPr>
        <sz val="10"/>
        <color indexed="8"/>
        <rFont val="宋体"/>
        <charset val="1"/>
      </rPr>
      <t>九、本年收支结余</t>
    </r>
  </si>
  <si>
    <r>
      <rPr>
        <sz val="10"/>
        <color indexed="8"/>
        <rFont val="宋体"/>
        <charset val="1"/>
      </rPr>
      <t>十、年末滚存结余</t>
    </r>
  </si>
  <si>
    <t>附表7</t>
  </si>
  <si>
    <t>彭阳县2025年失业保险基金收支预算表</t>
  </si>
  <si>
    <r>
      <rPr>
        <sz val="10"/>
        <color indexed="8"/>
        <rFont val="宋体"/>
        <charset val="1"/>
      </rPr>
      <t>一、失业保险费收入</t>
    </r>
  </si>
  <si>
    <r>
      <rPr>
        <sz val="10"/>
        <color indexed="8"/>
        <rFont val="宋体"/>
        <charset val="1"/>
      </rPr>
      <t>一、失业保险金支出</t>
    </r>
  </si>
  <si>
    <r>
      <rPr>
        <sz val="10"/>
        <color indexed="8"/>
        <rFont val="宋体"/>
        <charset val="1"/>
      </rPr>
      <t>二、基本医疗保险费（含生育保险费）支出</t>
    </r>
  </si>
  <si>
    <r>
      <rPr>
        <sz val="10"/>
        <color indexed="8"/>
        <rFont val="宋体"/>
        <charset val="1"/>
      </rPr>
      <t>三、丧葬补助金和抚恤金支出</t>
    </r>
  </si>
  <si>
    <r>
      <rPr>
        <sz val="10"/>
        <color indexed="8"/>
        <rFont val="宋体"/>
        <charset val="1"/>
      </rPr>
      <t>四、职业培训和职业介绍补贴支出</t>
    </r>
  </si>
  <si>
    <r>
      <rPr>
        <sz val="10"/>
        <color indexed="8"/>
        <rFont val="宋体"/>
        <charset val="1"/>
      </rPr>
      <t>五、其他费用支出</t>
    </r>
  </si>
  <si>
    <r>
      <rPr>
        <sz val="10"/>
        <color indexed="8"/>
        <rFont val="Times New Roman"/>
        <charset val="1"/>
      </rPr>
      <t xml:space="preserve">    </t>
    </r>
    <r>
      <rPr>
        <sz val="10"/>
        <color indexed="8"/>
        <rFont val="宋体"/>
        <charset val="1"/>
      </rPr>
      <t>其中：其他促进就业支出（东部</t>
    </r>
    <r>
      <rPr>
        <sz val="10"/>
        <color indexed="8"/>
        <rFont val="Times New Roman"/>
        <charset val="1"/>
      </rPr>
      <t>7</t>
    </r>
    <r>
      <rPr>
        <sz val="10"/>
        <color indexed="8"/>
        <rFont val="宋体"/>
        <charset val="1"/>
      </rPr>
      <t>省、市）</t>
    </r>
  </si>
  <si>
    <r>
      <rPr>
        <sz val="10"/>
        <color indexed="8"/>
        <rFont val="Times New Roman"/>
        <charset val="1"/>
      </rPr>
      <t xml:space="preserve">          </t>
    </r>
    <r>
      <rPr>
        <sz val="10"/>
        <color indexed="8"/>
        <rFont val="宋体"/>
        <charset val="1"/>
      </rPr>
      <t>农民合同制工人一次性生活补助</t>
    </r>
  </si>
  <si>
    <r>
      <rPr>
        <sz val="10"/>
        <color indexed="8"/>
        <rFont val="Times New Roman"/>
        <charset val="1"/>
      </rPr>
      <t xml:space="preserve">          </t>
    </r>
    <r>
      <rPr>
        <sz val="10"/>
        <color indexed="8"/>
        <rFont val="宋体"/>
        <charset val="1"/>
      </rPr>
      <t>价格临时补贴</t>
    </r>
  </si>
  <si>
    <r>
      <rPr>
        <sz val="10"/>
        <color indexed="8"/>
        <rFont val="宋体"/>
        <charset val="1"/>
      </rPr>
      <t>六、稳定岗位补贴（稳岗返还）支出</t>
    </r>
  </si>
  <si>
    <r>
      <rPr>
        <sz val="10"/>
        <color indexed="8"/>
        <rFont val="宋体"/>
        <charset val="1"/>
      </rPr>
      <t>七、技能提升补贴支出</t>
    </r>
  </si>
  <si>
    <r>
      <rPr>
        <sz val="10"/>
        <color indexed="8"/>
        <rFont val="宋体"/>
        <charset val="1"/>
      </rPr>
      <t>八、转移支出</t>
    </r>
  </si>
  <si>
    <r>
      <rPr>
        <sz val="10"/>
        <color indexed="8"/>
        <rFont val="宋体"/>
        <charset val="1"/>
      </rPr>
      <t>九、其他支出</t>
    </r>
  </si>
  <si>
    <r>
      <rPr>
        <sz val="10"/>
        <color indexed="8"/>
        <rFont val="宋体"/>
        <charset val="1"/>
      </rPr>
      <t>十、本年支出小计</t>
    </r>
  </si>
  <si>
    <r>
      <rPr>
        <sz val="10"/>
        <color indexed="8"/>
        <rFont val="宋体"/>
        <charset val="1"/>
      </rPr>
      <t>十一、补助下级支出</t>
    </r>
  </si>
  <si>
    <r>
      <rPr>
        <sz val="10"/>
        <color indexed="8"/>
        <rFont val="宋体"/>
        <charset val="1"/>
      </rPr>
      <t>十二、上解上级支出</t>
    </r>
  </si>
  <si>
    <r>
      <rPr>
        <sz val="10"/>
        <color indexed="8"/>
        <rFont val="宋体"/>
        <charset val="1"/>
      </rPr>
      <t>十三、本年支出合计</t>
    </r>
  </si>
  <si>
    <r>
      <rPr>
        <sz val="10"/>
        <color indexed="8"/>
        <rFont val="宋体"/>
        <charset val="1"/>
      </rPr>
      <t>十四、本年收支结余</t>
    </r>
  </si>
  <si>
    <r>
      <rPr>
        <sz val="10"/>
        <color indexed="8"/>
        <rFont val="宋体"/>
        <charset val="1"/>
      </rPr>
      <t>十五、年末滚存结余</t>
    </r>
  </si>
  <si>
    <t>附表8</t>
  </si>
  <si>
    <t>彭阳县2025年基本养老保险基础资料表</t>
  </si>
  <si>
    <r>
      <rPr>
        <b/>
        <sz val="10"/>
        <color indexed="8"/>
        <rFont val="宋体"/>
        <charset val="1"/>
      </rPr>
      <t>单位</t>
    </r>
  </si>
  <si>
    <r>
      <rPr>
        <sz val="10"/>
        <color indexed="8"/>
        <rFont val="宋体"/>
        <charset val="1"/>
      </rPr>
      <t>一、企业职工基本养老保险</t>
    </r>
  </si>
  <si>
    <r>
      <rPr>
        <sz val="10"/>
        <color indexed="8"/>
        <rFont val="Times New Roman"/>
        <charset val="1"/>
      </rPr>
      <t xml:space="preserve">       (2)</t>
    </r>
    <r>
      <rPr>
        <sz val="10"/>
        <color indexed="8"/>
        <rFont val="宋体"/>
        <charset val="1"/>
      </rPr>
      <t>本年补缴以前年度欠费</t>
    </r>
  </si>
  <si>
    <r>
      <rPr>
        <sz val="10"/>
        <color indexed="8"/>
        <rFont val="宋体"/>
        <charset val="1"/>
      </rPr>
      <t>元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</si>
  <si>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一</t>
    </r>
    <r>
      <rPr>
        <sz val="10"/>
        <color indexed="8"/>
        <rFont val="Times New Roman"/>
        <charset val="1"/>
      </rPr>
      <t>)</t>
    </r>
    <r>
      <rPr>
        <sz val="10"/>
        <color indexed="8"/>
        <rFont val="宋体"/>
        <charset val="1"/>
      </rPr>
      <t>参保人数</t>
    </r>
  </si>
  <si>
    <r>
      <rPr>
        <sz val="10"/>
        <color indexed="8"/>
        <rFont val="宋体"/>
        <charset val="1"/>
      </rPr>
      <t>人</t>
    </r>
  </si>
  <si>
    <r>
      <rPr>
        <sz val="10"/>
        <color indexed="8"/>
        <rFont val="Times New Roman"/>
        <charset val="1"/>
      </rPr>
      <t xml:space="preserve">       (3)</t>
    </r>
    <r>
      <rPr>
        <sz val="10"/>
        <color indexed="8"/>
        <rFont val="宋体"/>
        <charset val="1"/>
      </rPr>
      <t>本年新增欠费</t>
    </r>
  </si>
  <si>
    <r>
      <rPr>
        <sz val="10"/>
        <color indexed="8"/>
        <rFont val="宋体"/>
        <charset val="1"/>
      </rPr>
      <t>　</t>
    </r>
    <r>
      <rPr>
        <sz val="10"/>
        <color indexed="8"/>
        <rFont val="Times New Roman"/>
        <charset val="1"/>
      </rPr>
      <t xml:space="preserve">     1.</t>
    </r>
    <r>
      <rPr>
        <sz val="10"/>
        <color indexed="8"/>
        <rFont val="宋体"/>
        <charset val="1"/>
      </rPr>
      <t>在职职工</t>
    </r>
  </si>
  <si>
    <r>
      <rPr>
        <sz val="10"/>
        <color indexed="8"/>
        <rFont val="Times New Roman"/>
        <charset val="1"/>
      </rPr>
      <t xml:space="preserve">       (4)</t>
    </r>
    <r>
      <rPr>
        <sz val="10"/>
        <color indexed="8"/>
        <rFont val="宋体"/>
        <charset val="1"/>
      </rPr>
      <t>年末累计欠费</t>
    </r>
  </si>
  <si>
    <r>
      <rPr>
        <sz val="10"/>
        <color indexed="8"/>
        <rFont val="Times New Roman"/>
        <charset val="1"/>
      </rPr>
      <t xml:space="preserve">         </t>
    </r>
    <r>
      <rPr>
        <sz val="10"/>
        <color indexed="8"/>
        <rFont val="宋体"/>
        <charset val="1"/>
      </rPr>
      <t>其中：个人身份参保</t>
    </r>
  </si>
  <si>
    <r>
      <rPr>
        <sz val="10"/>
        <color indexed="8"/>
        <rFont val="Times New Roman"/>
        <charset val="1"/>
      </rPr>
      <t xml:space="preserve">     3.</t>
    </r>
    <r>
      <rPr>
        <sz val="10"/>
        <color indexed="8"/>
        <rFont val="宋体"/>
        <charset val="1"/>
      </rPr>
      <t>本年预缴以后年度基本养老保险费</t>
    </r>
  </si>
  <si>
    <r>
      <rPr>
        <sz val="10"/>
        <color indexed="8"/>
        <rFont val="宋体"/>
        <charset val="1"/>
      </rPr>
      <t>　　</t>
    </r>
    <r>
      <rPr>
        <sz val="10"/>
        <color indexed="8"/>
        <rFont val="Times New Roman"/>
        <charset val="1"/>
      </rPr>
      <t xml:space="preserve">   2.</t>
    </r>
    <r>
      <rPr>
        <sz val="10"/>
        <color indexed="8"/>
        <rFont val="宋体"/>
        <charset val="1"/>
      </rPr>
      <t>离休人员</t>
    </r>
  </si>
  <si>
    <r>
      <rPr>
        <sz val="10"/>
        <color indexed="8"/>
        <rFont val="Times New Roman"/>
        <charset val="1"/>
      </rPr>
      <t xml:space="preserve">     4.</t>
    </r>
    <r>
      <rPr>
        <sz val="10"/>
        <color indexed="8"/>
        <rFont val="宋体"/>
        <charset val="1"/>
      </rPr>
      <t>一次性补缴以前年度基本养老保险费</t>
    </r>
  </si>
  <si>
    <r>
      <rPr>
        <sz val="10"/>
        <color indexed="8"/>
        <rFont val="Times New Roman"/>
        <charset val="1"/>
      </rPr>
      <t xml:space="preserve">       3.</t>
    </r>
    <r>
      <rPr>
        <sz val="10"/>
        <color indexed="8"/>
        <rFont val="宋体"/>
        <charset val="1"/>
      </rPr>
      <t>退休、退职人员</t>
    </r>
  </si>
  <si>
    <r>
      <rPr>
        <sz val="10"/>
        <color indexed="8"/>
        <rFont val="宋体"/>
        <charset val="1"/>
      </rPr>
      <t>二、城乡居民基本养老保险</t>
    </r>
  </si>
  <si>
    <r>
      <rPr>
        <sz val="10"/>
        <color indexed="8"/>
        <rFont val="Times New Roman"/>
        <charset val="1"/>
      </rPr>
      <t xml:space="preserve">        (1)</t>
    </r>
    <r>
      <rPr>
        <sz val="10"/>
        <color indexed="8"/>
        <rFont val="宋体"/>
        <charset val="1"/>
      </rPr>
      <t>当年新增退休退职人员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</si>
  <si>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一</t>
    </r>
    <r>
      <rPr>
        <sz val="10"/>
        <color indexed="8"/>
        <rFont val="Times New Roman"/>
        <charset val="1"/>
      </rPr>
      <t>)16-59</t>
    </r>
    <r>
      <rPr>
        <sz val="10"/>
        <color indexed="8"/>
        <rFont val="宋体"/>
        <charset val="1"/>
      </rPr>
      <t>周岁参保人数</t>
    </r>
  </si>
  <si>
    <r>
      <rPr>
        <sz val="10"/>
        <color indexed="8"/>
        <rFont val="Times New Roman"/>
        <charset val="1"/>
      </rPr>
      <t xml:space="preserve"> </t>
    </r>
    <r>
      <rPr>
        <sz val="10"/>
        <color indexed="8"/>
        <rFont val="宋体"/>
        <charset val="1"/>
      </rPr>
      <t>　</t>
    </r>
    <r>
      <rPr>
        <sz val="10"/>
        <color indexed="8"/>
        <rFont val="Times New Roman"/>
        <charset val="1"/>
      </rPr>
      <t xml:space="preserve">     (2)</t>
    </r>
    <r>
      <rPr>
        <sz val="10"/>
        <color indexed="8"/>
        <rFont val="宋体"/>
        <charset val="1"/>
      </rPr>
      <t>当年死亡退休退职人员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</si>
  <si>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二</t>
    </r>
    <r>
      <rPr>
        <sz val="10"/>
        <color indexed="8"/>
        <rFont val="Times New Roman"/>
        <charset val="1"/>
      </rPr>
      <t>)16-59</t>
    </r>
    <r>
      <rPr>
        <sz val="10"/>
        <color indexed="8"/>
        <rFont val="宋体"/>
        <charset val="1"/>
      </rPr>
      <t>周岁缴费人数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</si>
  <si>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二</t>
    </r>
    <r>
      <rPr>
        <sz val="10"/>
        <color indexed="8"/>
        <rFont val="Times New Roman"/>
        <charset val="1"/>
      </rPr>
      <t>)</t>
    </r>
    <r>
      <rPr>
        <sz val="10"/>
        <color indexed="8"/>
        <rFont val="宋体"/>
        <charset val="1"/>
      </rPr>
      <t>缴费人数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</si>
  <si>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三</t>
    </r>
    <r>
      <rPr>
        <sz val="10"/>
        <color indexed="8"/>
        <rFont val="Times New Roman"/>
        <charset val="1"/>
      </rPr>
      <t>)</t>
    </r>
    <r>
      <rPr>
        <sz val="10"/>
        <color indexed="8"/>
        <rFont val="宋体"/>
        <charset val="1"/>
      </rPr>
      <t>实际领取待遇人数</t>
    </r>
  </si>
  <si>
    <r>
      <rPr>
        <sz val="10"/>
        <color indexed="8"/>
        <rFont val="Times New Roman"/>
        <charset val="1"/>
      </rPr>
      <t xml:space="preserve">       </t>
    </r>
    <r>
      <rPr>
        <sz val="10"/>
        <color indexed="8"/>
        <rFont val="宋体"/>
        <charset val="1"/>
      </rPr>
      <t>其中：个人身份缴费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</si>
  <si>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四</t>
    </r>
    <r>
      <rPr>
        <sz val="10"/>
        <color indexed="8"/>
        <rFont val="Times New Roman"/>
        <charset val="1"/>
      </rPr>
      <t>)</t>
    </r>
    <r>
      <rPr>
        <sz val="10"/>
        <color indexed="8"/>
        <rFont val="宋体"/>
        <charset val="1"/>
      </rPr>
      <t>人均缴费水平</t>
    </r>
  </si>
  <si>
    <r>
      <rPr>
        <sz val="10"/>
        <color indexed="8"/>
        <rFont val="宋体"/>
        <charset val="1"/>
      </rPr>
      <t>元</t>
    </r>
    <r>
      <rPr>
        <sz val="10"/>
        <color indexed="8"/>
        <rFont val="Times New Roman"/>
        <charset val="1"/>
      </rPr>
      <t>/</t>
    </r>
    <r>
      <rPr>
        <sz val="10"/>
        <color indexed="8"/>
        <rFont val="宋体"/>
        <charset val="1"/>
      </rPr>
      <t>年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</si>
  <si>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三</t>
    </r>
    <r>
      <rPr>
        <sz val="10"/>
        <color indexed="8"/>
        <rFont val="Times New Roman"/>
        <charset val="1"/>
      </rPr>
      <t>)</t>
    </r>
    <r>
      <rPr>
        <sz val="10"/>
        <color indexed="8"/>
        <rFont val="宋体"/>
        <charset val="1"/>
      </rPr>
      <t>缴费基数总额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</si>
  <si>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五</t>
    </r>
    <r>
      <rPr>
        <sz val="10"/>
        <color indexed="8"/>
        <rFont val="Times New Roman"/>
        <charset val="1"/>
      </rPr>
      <t>)</t>
    </r>
    <r>
      <rPr>
        <sz val="10"/>
        <color indexed="8"/>
        <rFont val="宋体"/>
        <charset val="1"/>
      </rPr>
      <t>人均财政对个人缴费补贴水平</t>
    </r>
  </si>
  <si>
    <r>
      <rPr>
        <sz val="10"/>
        <color indexed="8"/>
        <rFont val="Times New Roman"/>
        <charset val="1"/>
      </rPr>
      <t xml:space="preserve">         </t>
    </r>
    <r>
      <rPr>
        <sz val="10"/>
        <color indexed="8"/>
        <rFont val="宋体"/>
        <charset val="1"/>
      </rPr>
      <t>其中：个人身份缴费基数总额</t>
    </r>
  </si>
  <si>
    <r>
      <rPr>
        <sz val="10"/>
        <color indexed="8"/>
        <rFont val="Times New Roman"/>
        <charset val="1"/>
      </rPr>
      <t xml:space="preserve">  </t>
    </r>
    <r>
      <rPr>
        <sz val="10"/>
        <color indexed="8"/>
        <rFont val="宋体"/>
        <charset val="1"/>
      </rPr>
      <t>（六）人均养老金水平</t>
    </r>
  </si>
  <si>
    <r>
      <rPr>
        <sz val="10"/>
        <color indexed="8"/>
        <rFont val="宋体"/>
        <charset val="1"/>
      </rPr>
      <t>元</t>
    </r>
    <r>
      <rPr>
        <sz val="10"/>
        <color indexed="8"/>
        <rFont val="Times New Roman"/>
        <charset val="1"/>
      </rPr>
      <t>/</t>
    </r>
    <r>
      <rPr>
        <sz val="10"/>
        <color indexed="8"/>
        <rFont val="宋体"/>
        <charset val="1"/>
      </rPr>
      <t>月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</si>
  <si>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四</t>
    </r>
    <r>
      <rPr>
        <sz val="10"/>
        <color indexed="8"/>
        <rFont val="Times New Roman"/>
        <charset val="1"/>
      </rPr>
      <t>)</t>
    </r>
    <r>
      <rPr>
        <sz val="10"/>
        <color indexed="8"/>
        <rFont val="宋体"/>
        <charset val="1"/>
      </rPr>
      <t>缴费费率</t>
    </r>
  </si>
  <si>
    <t>%</t>
  </si>
  <si>
    <r>
      <rPr>
        <sz val="10"/>
        <color indexed="8"/>
        <rFont val="宋体"/>
        <charset val="1"/>
      </rPr>
      <t>三、机关事业单位基本养老保险</t>
    </r>
  </si>
  <si>
    <r>
      <rPr>
        <sz val="10"/>
        <color indexed="8"/>
        <rFont val="Times New Roman"/>
        <charset val="1"/>
      </rPr>
      <t xml:space="preserve">       1.</t>
    </r>
    <r>
      <rPr>
        <sz val="10"/>
        <color indexed="8"/>
        <rFont val="宋体"/>
        <charset val="1"/>
      </rPr>
      <t>单位缴费费率</t>
    </r>
  </si>
  <si>
    <r>
      <rPr>
        <sz val="10"/>
        <color indexed="8"/>
        <rFont val="Times New Roman"/>
        <charset val="1"/>
      </rPr>
      <t xml:space="preserve">       2.</t>
    </r>
    <r>
      <rPr>
        <sz val="10"/>
        <color indexed="8"/>
        <rFont val="宋体"/>
        <charset val="1"/>
      </rPr>
      <t>职工个人缴费费率</t>
    </r>
  </si>
  <si>
    <r>
      <rPr>
        <sz val="10"/>
        <color indexed="8"/>
        <rFont val="Times New Roman"/>
        <charset val="1"/>
      </rPr>
      <t xml:space="preserve">   </t>
    </r>
    <r>
      <rPr>
        <sz val="10"/>
        <color indexed="8"/>
        <rFont val="宋体"/>
        <charset val="1"/>
      </rPr>
      <t>　</t>
    </r>
    <r>
      <rPr>
        <sz val="10"/>
        <color indexed="8"/>
        <rFont val="Times New Roman"/>
        <charset val="1"/>
      </rPr>
      <t xml:space="preserve">  1.</t>
    </r>
    <r>
      <rPr>
        <sz val="10"/>
        <color indexed="8"/>
        <rFont val="宋体"/>
        <charset val="1"/>
      </rPr>
      <t>在职职工</t>
    </r>
  </si>
  <si>
    <r>
      <rPr>
        <sz val="10"/>
        <color indexed="8"/>
        <rFont val="Times New Roman"/>
        <charset val="1"/>
      </rPr>
      <t xml:space="preserve">       3.</t>
    </r>
    <r>
      <rPr>
        <sz val="10"/>
        <color indexed="8"/>
        <rFont val="宋体"/>
        <charset val="1"/>
      </rPr>
      <t>以个人身份参保缴费费率</t>
    </r>
  </si>
  <si>
    <r>
      <rPr>
        <sz val="10"/>
        <color indexed="8"/>
        <rFont val="宋体"/>
        <charset val="1"/>
      </rPr>
      <t>　</t>
    </r>
    <r>
      <rPr>
        <sz val="10"/>
        <color indexed="8"/>
        <rFont val="Times New Roman"/>
        <charset val="1"/>
      </rPr>
      <t xml:space="preserve">   </t>
    </r>
    <r>
      <rPr>
        <sz val="10"/>
        <color indexed="8"/>
        <rFont val="宋体"/>
        <charset val="1"/>
      </rPr>
      <t>　</t>
    </r>
    <r>
      <rPr>
        <sz val="10"/>
        <color indexed="8"/>
        <rFont val="Times New Roman"/>
        <charset val="1"/>
      </rPr>
      <t>2.</t>
    </r>
    <r>
      <rPr>
        <sz val="10"/>
        <color indexed="8"/>
        <rFont val="宋体"/>
        <charset val="1"/>
      </rPr>
      <t>退休、退职人员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</si>
  <si>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五</t>
    </r>
    <r>
      <rPr>
        <sz val="10"/>
        <color indexed="8"/>
        <rFont val="Times New Roman"/>
        <charset val="1"/>
      </rPr>
      <t>)</t>
    </r>
    <r>
      <rPr>
        <sz val="10"/>
        <color indexed="8"/>
        <rFont val="宋体"/>
        <charset val="1"/>
      </rPr>
      <t>人均缴费基数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</si>
  <si>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六</t>
    </r>
    <r>
      <rPr>
        <sz val="10"/>
        <color indexed="8"/>
        <rFont val="Times New Roman"/>
        <charset val="1"/>
      </rPr>
      <t>)</t>
    </r>
    <r>
      <rPr>
        <sz val="10"/>
        <color indexed="8"/>
        <rFont val="宋体"/>
        <charset val="1"/>
      </rPr>
      <t>保险费缴纳情况</t>
    </r>
  </si>
  <si>
    <r>
      <rPr>
        <sz val="10"/>
        <color indexed="8"/>
        <rFont val="Times New Roman"/>
        <charset val="1"/>
      </rPr>
      <t xml:space="preserve">       1.</t>
    </r>
    <r>
      <rPr>
        <sz val="10"/>
        <color indexed="8"/>
        <rFont val="宋体"/>
        <charset val="1"/>
      </rPr>
      <t>缴纳当年基本养老保险费</t>
    </r>
  </si>
  <si>
    <r>
      <rPr>
        <sz val="10"/>
        <color indexed="8"/>
        <rFont val="Times New Roman"/>
        <charset val="1"/>
      </rPr>
      <t xml:space="preserve">       2.</t>
    </r>
    <r>
      <rPr>
        <sz val="10"/>
        <color indexed="8"/>
        <rFont val="宋体"/>
        <charset val="1"/>
      </rPr>
      <t>欠费情况</t>
    </r>
  </si>
  <si>
    <r>
      <rPr>
        <sz val="10"/>
        <color indexed="8"/>
        <rFont val="Times New Roman"/>
        <charset val="1"/>
      </rPr>
      <t xml:space="preserve">       (1)</t>
    </r>
    <r>
      <rPr>
        <sz val="10"/>
        <color indexed="8"/>
        <rFont val="宋体"/>
        <charset val="1"/>
      </rPr>
      <t>上年末累计欠费</t>
    </r>
  </si>
  <si>
    <r>
      <rPr>
        <sz val="10"/>
        <color indexed="8"/>
        <rFont val="宋体"/>
        <charset val="1"/>
      </rPr>
      <t>四、统筹地区职工平均工资</t>
    </r>
  </si>
  <si>
    <t>附表9</t>
  </si>
  <si>
    <t>彭阳县2025年失业保险、工伤保险基础资料表</t>
  </si>
  <si>
    <r>
      <rPr>
        <sz val="10"/>
        <color indexed="8"/>
        <rFont val="宋体"/>
        <charset val="1"/>
      </rPr>
      <t>一、失业保险</t>
    </r>
  </si>
  <si>
    <r>
      <rPr>
        <sz val="10"/>
        <color indexed="8"/>
        <rFont val="Times New Roman"/>
        <charset val="1"/>
      </rPr>
      <t xml:space="preserve">    </t>
    </r>
    <r>
      <rPr>
        <sz val="10"/>
        <color indexed="8"/>
        <rFont val="宋体"/>
        <charset val="1"/>
      </rPr>
      <t>其中：按工资缴费参保人数</t>
    </r>
  </si>
  <si>
    <r>
      <rPr>
        <sz val="10"/>
        <color indexed="8"/>
        <rFont val="Times New Roman"/>
        <charset val="1"/>
      </rPr>
      <t xml:space="preserve">          </t>
    </r>
    <r>
      <rPr>
        <sz val="10"/>
        <color indexed="8"/>
        <rFont val="宋体"/>
        <charset val="1"/>
      </rPr>
      <t>职业伤害保障参保人数（试点）</t>
    </r>
  </si>
  <si>
    <r>
      <rPr>
        <sz val="10"/>
        <color indexed="8"/>
        <rFont val="Times New Roman"/>
        <charset val="1"/>
      </rPr>
      <t xml:space="preserve">       </t>
    </r>
    <r>
      <rPr>
        <sz val="10"/>
        <color indexed="8"/>
        <rFont val="宋体"/>
        <charset val="1"/>
      </rPr>
      <t>其中：农民合同制工人参保人数</t>
    </r>
  </si>
  <si>
    <r>
      <rPr>
        <sz val="10"/>
        <color indexed="8"/>
        <rFont val="Times New Roman"/>
        <charset val="1"/>
      </rPr>
      <t xml:space="preserve">    </t>
    </r>
    <r>
      <rPr>
        <sz val="10"/>
        <color indexed="8"/>
        <rFont val="宋体"/>
        <charset val="1"/>
      </rPr>
      <t>其中：按工资缴费人数</t>
    </r>
  </si>
  <si>
    <r>
      <rPr>
        <sz val="10"/>
        <color indexed="8"/>
        <rFont val="Times New Roman"/>
        <charset val="1"/>
      </rPr>
      <t xml:space="preserve">       1.</t>
    </r>
    <r>
      <rPr>
        <sz val="10"/>
        <color indexed="8"/>
        <rFont val="宋体"/>
        <charset val="1"/>
      </rPr>
      <t>单位</t>
    </r>
  </si>
  <si>
    <r>
      <rPr>
        <sz val="10"/>
        <color indexed="8"/>
        <rFont val="Times New Roman"/>
        <charset val="1"/>
      </rPr>
      <t xml:space="preserve">       2.</t>
    </r>
    <r>
      <rPr>
        <sz val="10"/>
        <color indexed="8"/>
        <rFont val="宋体"/>
        <charset val="1"/>
      </rPr>
      <t>个人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</si>
  <si>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五</t>
    </r>
    <r>
      <rPr>
        <sz val="10"/>
        <color indexed="8"/>
        <rFont val="Times New Roman"/>
        <charset val="1"/>
      </rPr>
      <t>)</t>
    </r>
    <r>
      <rPr>
        <sz val="10"/>
        <color indexed="8"/>
        <rFont val="宋体"/>
        <charset val="1"/>
      </rPr>
      <t>人均缴费工资基数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</si>
  <si>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六</t>
    </r>
    <r>
      <rPr>
        <sz val="10"/>
        <color indexed="8"/>
        <rFont val="Times New Roman"/>
        <charset val="1"/>
      </rPr>
      <t>)</t>
    </r>
    <r>
      <rPr>
        <sz val="10"/>
        <color indexed="8"/>
        <rFont val="宋体"/>
        <charset val="1"/>
      </rPr>
      <t>缴纳当年工伤保险费</t>
    </r>
  </si>
  <si>
    <r>
      <rPr>
        <sz val="10"/>
        <color indexed="8"/>
        <rFont val="Times New Roman"/>
        <charset val="1"/>
      </rPr>
      <t xml:space="preserve">       </t>
    </r>
    <r>
      <rPr>
        <sz val="10"/>
        <color indexed="8"/>
        <rFont val="宋体"/>
        <charset val="1"/>
      </rPr>
      <t>其中：按缴费基数缴纳的工伤保险费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</si>
  <si>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六</t>
    </r>
    <r>
      <rPr>
        <sz val="10"/>
        <color indexed="8"/>
        <rFont val="Times New Roman"/>
        <charset val="1"/>
      </rPr>
      <t>)</t>
    </r>
    <r>
      <rPr>
        <sz val="10"/>
        <color indexed="8"/>
        <rFont val="宋体"/>
        <charset val="1"/>
      </rPr>
      <t>全年领取失业保险金人月数</t>
    </r>
  </si>
  <si>
    <r>
      <rPr>
        <sz val="10"/>
        <color indexed="8"/>
        <rFont val="宋体"/>
        <charset val="1"/>
      </rPr>
      <t>人月</t>
    </r>
  </si>
  <si>
    <r>
      <rPr>
        <sz val="10"/>
        <color indexed="8"/>
        <rFont val="Times New Roman"/>
        <charset val="1"/>
      </rPr>
      <t xml:space="preserve">  </t>
    </r>
    <r>
      <rPr>
        <sz val="10"/>
        <color indexed="8"/>
        <rFont val="宋体"/>
        <charset val="1"/>
      </rPr>
      <t>（七）享受工伤保险待遇全年累计人数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</si>
  <si>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七</t>
    </r>
    <r>
      <rPr>
        <sz val="10"/>
        <color indexed="8"/>
        <rFont val="Times New Roman"/>
        <charset val="1"/>
      </rPr>
      <t>)</t>
    </r>
    <r>
      <rPr>
        <sz val="10"/>
        <color indexed="8"/>
        <rFont val="宋体"/>
        <charset val="1"/>
      </rPr>
      <t>代缴基本医疗保险费（含生育保险费）人月数</t>
    </r>
  </si>
  <si>
    <r>
      <rPr>
        <sz val="10"/>
        <color indexed="8"/>
        <rFont val="Times New Roman"/>
        <charset val="1"/>
      </rPr>
      <t xml:space="preserve">    1.</t>
    </r>
    <r>
      <rPr>
        <sz val="10"/>
        <color indexed="8"/>
        <rFont val="宋体"/>
        <charset val="1"/>
      </rPr>
      <t>享受工伤医疗待遇全年累计人数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</si>
  <si>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八</t>
    </r>
    <r>
      <rPr>
        <sz val="10"/>
        <color indexed="8"/>
        <rFont val="Times New Roman"/>
        <charset val="1"/>
      </rPr>
      <t>)</t>
    </r>
    <r>
      <rPr>
        <sz val="10"/>
        <color indexed="8"/>
        <rFont val="宋体"/>
        <charset val="1"/>
      </rPr>
      <t>享受稳定岗位补贴（稳岗返还）企业参加失业保险人数</t>
    </r>
  </si>
  <si>
    <r>
      <rPr>
        <sz val="10"/>
        <color indexed="8"/>
        <rFont val="Times New Roman"/>
        <charset val="1"/>
      </rPr>
      <t xml:space="preserve">    2.</t>
    </r>
    <r>
      <rPr>
        <sz val="10"/>
        <color indexed="8"/>
        <rFont val="宋体"/>
        <charset val="1"/>
      </rPr>
      <t>享受伤残待遇全年累计人数</t>
    </r>
  </si>
  <si>
    <r>
      <rPr>
        <sz val="10"/>
        <color indexed="8"/>
        <rFont val="Times New Roman"/>
        <charset val="1"/>
      </rPr>
      <t xml:space="preserve">   (</t>
    </r>
    <r>
      <rPr>
        <sz val="10"/>
        <color indexed="8"/>
        <rFont val="宋体"/>
        <charset val="1"/>
      </rPr>
      <t>九</t>
    </r>
    <r>
      <rPr>
        <sz val="10"/>
        <color indexed="8"/>
        <rFont val="Times New Roman"/>
        <charset val="1"/>
      </rPr>
      <t>)</t>
    </r>
    <r>
      <rPr>
        <sz val="10"/>
        <color indexed="8"/>
        <rFont val="宋体"/>
        <charset val="1"/>
      </rPr>
      <t>享受技能提升补贴人数</t>
    </r>
  </si>
  <si>
    <r>
      <rPr>
        <sz val="10"/>
        <color indexed="8"/>
        <rFont val="Times New Roman"/>
        <charset val="1"/>
      </rPr>
      <t xml:space="preserve">    3.</t>
    </r>
    <r>
      <rPr>
        <sz val="10"/>
        <color indexed="8"/>
        <rFont val="宋体"/>
        <charset val="1"/>
      </rPr>
      <t>工伤工亡人数</t>
    </r>
  </si>
  <si>
    <r>
      <rPr>
        <sz val="10"/>
        <color indexed="8"/>
        <rFont val="宋体"/>
        <charset val="1"/>
      </rPr>
      <t>二、工伤保险</t>
    </r>
  </si>
  <si>
    <r>
      <rPr>
        <sz val="10"/>
        <color indexed="8"/>
        <rFont val="Times New Roman"/>
        <charset val="1"/>
      </rPr>
      <t xml:space="preserve">    4.</t>
    </r>
    <r>
      <rPr>
        <sz val="10"/>
        <color indexed="8"/>
        <rFont val="宋体"/>
        <charset val="1"/>
      </rPr>
      <t>享受职业伤害保障待遇全年累计人数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</si>
</sst>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_ ;\-#,##0"/>
    <numFmt numFmtId="178" formatCode="#,##0.00_ ;\-#,##0.00"/>
    <numFmt numFmtId="179" formatCode="#,##0.00_ ;\-#,##0.00;;"/>
    <numFmt numFmtId="180" formatCode="#,##0_ ;\-#,##0;;"/>
    <numFmt numFmtId="181" formatCode="#,##0_);[Red]\(#,##0\)"/>
    <numFmt numFmtId="182" formatCode="_ * #,##0_ ;_ * \-#,##0_ ;_ * &quot;-&quot;??_ ;_ @_ "/>
  </numFmts>
  <fonts count="5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2"/>
      <name val="黑体"/>
      <charset val="134"/>
    </font>
    <font>
      <sz val="20"/>
      <color indexed="8"/>
      <name val="方正小标宋简体"/>
      <charset val="1"/>
    </font>
    <font>
      <sz val="10"/>
      <color indexed="8"/>
      <name val="Times New Roman"/>
      <charset val="1"/>
    </font>
    <font>
      <b/>
      <sz val="10"/>
      <color indexed="8"/>
      <name val="Times New Roman"/>
      <charset val="1"/>
    </font>
    <font>
      <sz val="20"/>
      <name val="方正小标宋简体"/>
      <charset val="1"/>
    </font>
    <font>
      <sz val="10"/>
      <color rgb="FF000000"/>
      <name val="宋体"/>
      <charset val="1"/>
    </font>
    <font>
      <sz val="20"/>
      <color rgb="FF000000"/>
      <name val="方正小标宋简体"/>
      <charset val="1"/>
    </font>
    <font>
      <b/>
      <sz val="29"/>
      <color indexed="8"/>
      <name val="宋体"/>
      <charset val="1"/>
    </font>
    <font>
      <sz val="12"/>
      <color indexed="8"/>
      <name val="宋体"/>
      <charset val="1"/>
    </font>
    <font>
      <sz val="11"/>
      <color theme="1"/>
      <name val="Times New Roman"/>
      <charset val="134"/>
    </font>
    <font>
      <sz val="29"/>
      <color indexed="8"/>
      <name val="宋体"/>
      <charset val="1"/>
    </font>
    <font>
      <sz val="12"/>
      <name val="宋体"/>
      <charset val="134"/>
    </font>
    <font>
      <sz val="20"/>
      <name val="方正小标宋简体"/>
      <charset val="134"/>
    </font>
    <font>
      <b/>
      <sz val="20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b/>
      <sz val="10"/>
      <name val="Times New Roman"/>
      <charset val="134"/>
    </font>
    <font>
      <sz val="11"/>
      <name val="宋体"/>
      <charset val="134"/>
      <scheme val="minor"/>
    </font>
    <font>
      <sz val="10"/>
      <name val="Times New Roman"/>
      <charset val="1"/>
    </font>
    <font>
      <sz val="10"/>
      <name val="宋体"/>
      <charset val="134"/>
      <scheme val="minor"/>
    </font>
    <font>
      <sz val="12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"/>
    </font>
    <font>
      <b/>
      <sz val="10"/>
      <color indexed="8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2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32" applyNumberFormat="0" applyAlignment="0" applyProtection="0">
      <alignment vertical="center"/>
    </xf>
    <xf numFmtId="0" fontId="34" fillId="5" borderId="33" applyNumberFormat="0" applyAlignment="0" applyProtection="0">
      <alignment vertical="center"/>
    </xf>
    <xf numFmtId="0" fontId="35" fillId="5" borderId="32" applyNumberFormat="0" applyAlignment="0" applyProtection="0">
      <alignment vertical="center"/>
    </xf>
    <xf numFmtId="0" fontId="36" fillId="6" borderId="34" applyNumberFormat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5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5" fillId="0" borderId="0"/>
    <xf numFmtId="43" fontId="15" fillId="0" borderId="0" applyFont="0" applyFill="0" applyBorder="0" applyAlignment="0" applyProtection="0">
      <alignment vertical="center"/>
    </xf>
    <xf numFmtId="0" fontId="0" fillId="0" borderId="0"/>
    <xf numFmtId="0" fontId="3" fillId="0" borderId="0"/>
    <xf numFmtId="0" fontId="3" fillId="0" borderId="0"/>
    <xf numFmtId="0" fontId="0" fillId="0" borderId="0"/>
    <xf numFmtId="43" fontId="15" fillId="0" borderId="0" applyFont="0" applyFill="0" applyBorder="0" applyAlignment="0" applyProtection="0"/>
    <xf numFmtId="0" fontId="3" fillId="0" borderId="0"/>
    <xf numFmtId="0" fontId="0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</cellStyleXfs>
  <cellXfs count="180">
    <xf numFmtId="0" fontId="0" fillId="0" borderId="0" xfId="0"/>
    <xf numFmtId="0" fontId="1" fillId="0" borderId="0" xfId="59" applyFont="1"/>
    <xf numFmtId="0" fontId="2" fillId="0" borderId="0" xfId="59" applyFont="1"/>
    <xf numFmtId="0" fontId="3" fillId="0" borderId="0" xfId="59" applyFont="1" applyFill="1"/>
    <xf numFmtId="0" fontId="0" fillId="0" borderId="0" xfId="59"/>
    <xf numFmtId="176" fontId="4" fillId="0" borderId="0" xfId="49" applyNumberFormat="1" applyFont="1" applyFill="1" applyAlignment="1">
      <alignment horizontal="left" vertical="center"/>
    </xf>
    <xf numFmtId="49" fontId="5" fillId="0" borderId="0" xfId="59" applyNumberFormat="1" applyFont="1" applyFill="1" applyAlignment="1">
      <alignment horizontal="center" vertical="center"/>
    </xf>
    <xf numFmtId="0" fontId="5" fillId="0" borderId="0" xfId="59" applyFont="1" applyFill="1" applyAlignment="1">
      <alignment horizontal="center" vertical="center"/>
    </xf>
    <xf numFmtId="49" fontId="6" fillId="0" borderId="1" xfId="59" applyNumberFormat="1" applyFont="1" applyFill="1" applyBorder="1" applyAlignment="1">
      <alignment vertical="center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right" vertical="center"/>
    </xf>
    <xf numFmtId="49" fontId="7" fillId="0" borderId="2" xfId="59" applyNumberFormat="1" applyFont="1" applyFill="1" applyBorder="1" applyAlignment="1">
      <alignment horizontal="center" vertical="center"/>
    </xf>
    <xf numFmtId="49" fontId="7" fillId="0" borderId="3" xfId="59" applyNumberFormat="1" applyFont="1" applyFill="1" applyBorder="1" applyAlignment="1">
      <alignment horizontal="center" vertical="center"/>
    </xf>
    <xf numFmtId="49" fontId="7" fillId="0" borderId="4" xfId="59" applyNumberFormat="1" applyFont="1" applyFill="1" applyBorder="1" applyAlignment="1">
      <alignment horizontal="center" vertical="center"/>
    </xf>
    <xf numFmtId="49" fontId="6" fillId="0" borderId="2" xfId="59" applyNumberFormat="1" applyFont="1" applyFill="1" applyBorder="1" applyAlignment="1">
      <alignment vertical="center" wrapText="1"/>
    </xf>
    <xf numFmtId="49" fontId="6" fillId="0" borderId="2" xfId="59" applyNumberFormat="1" applyFont="1" applyFill="1" applyBorder="1" applyAlignment="1">
      <alignment horizontal="center" vertical="center" wrapText="1"/>
    </xf>
    <xf numFmtId="49" fontId="6" fillId="0" borderId="4" xfId="59" applyNumberFormat="1" applyFont="1" applyFill="1" applyBorder="1" applyAlignment="1">
      <alignment horizontal="center" vertical="center" wrapText="1"/>
    </xf>
    <xf numFmtId="49" fontId="6" fillId="0" borderId="5" xfId="59" applyNumberFormat="1" applyFont="1" applyFill="1" applyBorder="1" applyAlignment="1">
      <alignment horizontal="center" vertical="center" wrapText="1"/>
    </xf>
    <xf numFmtId="49" fontId="6" fillId="0" borderId="6" xfId="59" applyNumberFormat="1" applyFont="1" applyFill="1" applyBorder="1" applyAlignment="1">
      <alignment horizontal="center" vertical="center" wrapText="1"/>
    </xf>
    <xf numFmtId="177" fontId="6" fillId="0" borderId="7" xfId="59" applyNumberFormat="1" applyFont="1" applyFill="1" applyBorder="1" applyAlignment="1">
      <alignment horizontal="right" vertical="center" wrapText="1"/>
    </xf>
    <xf numFmtId="177" fontId="6" fillId="0" borderId="8" xfId="59" applyNumberFormat="1" applyFont="1" applyFill="1" applyBorder="1" applyAlignment="1">
      <alignment horizontal="right" vertical="center" wrapText="1"/>
    </xf>
    <xf numFmtId="49" fontId="6" fillId="0" borderId="7" xfId="59" applyNumberFormat="1" applyFont="1" applyFill="1" applyBorder="1" applyAlignment="1">
      <alignment horizontal="center" vertical="center" wrapText="1"/>
    </xf>
    <xf numFmtId="49" fontId="6" fillId="0" borderId="8" xfId="59" applyNumberFormat="1" applyFont="1" applyFill="1" applyBorder="1" applyAlignment="1">
      <alignment horizontal="center" vertical="center" wrapText="1"/>
    </xf>
    <xf numFmtId="178" fontId="6" fillId="0" borderId="7" xfId="59" applyNumberFormat="1" applyFont="1" applyFill="1" applyBorder="1" applyAlignment="1">
      <alignment horizontal="right" vertical="center" wrapText="1"/>
    </xf>
    <xf numFmtId="178" fontId="6" fillId="0" borderId="8" xfId="59" applyNumberFormat="1" applyFont="1" applyFill="1" applyBorder="1" applyAlignment="1">
      <alignment horizontal="right" vertical="center" wrapText="1"/>
    </xf>
    <xf numFmtId="49" fontId="6" fillId="0" borderId="4" xfId="59" applyNumberFormat="1" applyFont="1" applyFill="1" applyBorder="1" applyAlignment="1">
      <alignment vertical="center" wrapText="1"/>
    </xf>
    <xf numFmtId="49" fontId="6" fillId="0" borderId="9" xfId="59" applyNumberFormat="1" applyFont="1" applyFill="1" applyBorder="1" applyAlignment="1">
      <alignment horizontal="center" vertical="center" wrapText="1"/>
    </xf>
    <xf numFmtId="49" fontId="6" fillId="0" borderId="7" xfId="59" applyNumberFormat="1" applyFont="1" applyFill="1" applyBorder="1" applyAlignment="1">
      <alignment vertical="center" wrapText="1"/>
    </xf>
    <xf numFmtId="0" fontId="0" fillId="0" borderId="0" xfId="59" applyAlignment="1">
      <alignment wrapText="1"/>
    </xf>
    <xf numFmtId="0" fontId="5" fillId="0" borderId="0" xfId="59" applyFont="1" applyFill="1" applyAlignment="1">
      <alignment horizontal="center" vertical="center" wrapText="1"/>
    </xf>
    <xf numFmtId="0" fontId="8" fillId="0" borderId="0" xfId="59" applyFont="1" applyFill="1"/>
    <xf numFmtId="49" fontId="9" fillId="0" borderId="1" xfId="59" applyNumberFormat="1" applyFont="1" applyFill="1" applyBorder="1" applyAlignment="1">
      <alignment horizontal="left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vertical="center" wrapText="1"/>
    </xf>
    <xf numFmtId="0" fontId="6" fillId="0" borderId="1" xfId="59" applyFont="1" applyFill="1" applyBorder="1" applyAlignment="1">
      <alignment horizontal="right" vertical="center"/>
    </xf>
    <xf numFmtId="0" fontId="7" fillId="0" borderId="2" xfId="59" applyFont="1" applyFill="1" applyBorder="1" applyAlignment="1">
      <alignment horizontal="center" vertical="center" wrapText="1"/>
    </xf>
    <xf numFmtId="0" fontId="7" fillId="0" borderId="2" xfId="59" applyFont="1" applyFill="1" applyBorder="1" applyAlignment="1">
      <alignment horizontal="center" vertical="center"/>
    </xf>
    <xf numFmtId="0" fontId="6" fillId="0" borderId="2" xfId="59" applyFont="1" applyFill="1" applyBorder="1" applyAlignment="1">
      <alignment horizontal="left" vertical="center" wrapText="1"/>
    </xf>
    <xf numFmtId="0" fontId="6" fillId="0" borderId="2" xfId="59" applyFont="1" applyFill="1" applyBorder="1" applyAlignment="1">
      <alignment horizontal="center" vertical="center" wrapText="1"/>
    </xf>
    <xf numFmtId="179" fontId="6" fillId="0" borderId="2" xfId="59" applyNumberFormat="1" applyFont="1" applyFill="1" applyBorder="1" applyAlignment="1">
      <alignment horizontal="right" vertical="center" wrapText="1"/>
    </xf>
    <xf numFmtId="180" fontId="6" fillId="0" borderId="2" xfId="59" applyNumberFormat="1" applyFont="1" applyFill="1" applyBorder="1" applyAlignment="1">
      <alignment horizontal="right" vertical="center" wrapText="1"/>
    </xf>
    <xf numFmtId="0" fontId="6" fillId="0" borderId="2" xfId="59" applyFont="1" applyFill="1" applyBorder="1" applyAlignment="1">
      <alignment vertical="center" wrapText="1"/>
    </xf>
    <xf numFmtId="49" fontId="10" fillId="0" borderId="0" xfId="59" applyNumberFormat="1" applyFont="1" applyFill="1" applyAlignment="1">
      <alignment horizontal="center" vertical="center"/>
    </xf>
    <xf numFmtId="0" fontId="11" fillId="0" borderId="0" xfId="59" applyFont="1" applyFill="1" applyAlignment="1">
      <alignment horizontal="center" vertical="center"/>
    </xf>
    <xf numFmtId="49" fontId="6" fillId="0" borderId="0" xfId="59" applyNumberFormat="1" applyFont="1" applyFill="1" applyAlignment="1">
      <alignment horizontal="center" vertical="center"/>
    </xf>
    <xf numFmtId="49" fontId="6" fillId="0" borderId="0" xfId="59" applyNumberFormat="1" applyFont="1" applyFill="1" applyAlignment="1">
      <alignment horizontal="right" vertical="center"/>
    </xf>
    <xf numFmtId="0" fontId="6" fillId="0" borderId="0" xfId="59" applyFont="1" applyFill="1" applyAlignment="1">
      <alignment horizontal="right" vertical="center"/>
    </xf>
    <xf numFmtId="49" fontId="7" fillId="0" borderId="10" xfId="59" applyNumberFormat="1" applyFont="1" applyFill="1" applyBorder="1" applyAlignment="1">
      <alignment horizontal="center" vertical="center"/>
    </xf>
    <xf numFmtId="49" fontId="6" fillId="0" borderId="7" xfId="59" applyNumberFormat="1" applyFont="1" applyFill="1" applyBorder="1" applyAlignment="1">
      <alignment vertical="center"/>
    </xf>
    <xf numFmtId="179" fontId="6" fillId="0" borderId="7" xfId="59" applyNumberFormat="1" applyFont="1" applyFill="1" applyBorder="1" applyAlignment="1">
      <alignment horizontal="right" vertical="center"/>
    </xf>
    <xf numFmtId="179" fontId="6" fillId="0" borderId="7" xfId="59" applyNumberFormat="1" applyFont="1" applyFill="1" applyBorder="1" applyAlignment="1">
      <alignment horizontal="center" vertical="center"/>
    </xf>
    <xf numFmtId="49" fontId="6" fillId="0" borderId="7" xfId="59" applyNumberFormat="1" applyFont="1" applyFill="1" applyBorder="1" applyAlignment="1">
      <alignment horizontal="center" vertical="center"/>
    </xf>
    <xf numFmtId="49" fontId="6" fillId="0" borderId="7" xfId="59" applyNumberFormat="1" applyFont="1" applyFill="1" applyBorder="1" applyAlignment="1">
      <alignment horizontal="left" vertical="center"/>
    </xf>
    <xf numFmtId="0" fontId="12" fillId="0" borderId="0" xfId="59" applyFont="1" applyFill="1" applyAlignment="1">
      <alignment vertical="center"/>
    </xf>
    <xf numFmtId="0" fontId="12" fillId="0" borderId="0" xfId="59" applyFont="1" applyFill="1" applyAlignment="1">
      <alignment horizontal="right" vertical="center"/>
    </xf>
    <xf numFmtId="49" fontId="7" fillId="0" borderId="0" xfId="59" applyNumberFormat="1" applyFont="1" applyFill="1" applyAlignment="1">
      <alignment horizontal="center" vertical="center"/>
    </xf>
    <xf numFmtId="49" fontId="7" fillId="0" borderId="2" xfId="59" applyNumberFormat="1" applyFont="1" applyFill="1" applyBorder="1" applyAlignment="1">
      <alignment horizontal="center" vertical="center" wrapText="1"/>
    </xf>
    <xf numFmtId="49" fontId="6" fillId="0" borderId="3" xfId="59" applyNumberFormat="1" applyFont="1" applyFill="1" applyBorder="1" applyAlignment="1">
      <alignment vertical="center" wrapText="1"/>
    </xf>
    <xf numFmtId="49" fontId="6" fillId="0" borderId="11" xfId="59" applyNumberFormat="1" applyFont="1" applyFill="1" applyBorder="1" applyAlignment="1">
      <alignment vertical="center" wrapText="1"/>
    </xf>
    <xf numFmtId="49" fontId="6" fillId="0" borderId="12" xfId="59" applyNumberFormat="1" applyFont="1" applyFill="1" applyBorder="1" applyAlignment="1">
      <alignment vertical="center" wrapText="1"/>
    </xf>
    <xf numFmtId="49" fontId="6" fillId="0" borderId="13" xfId="59" applyNumberFormat="1" applyFont="1" applyFill="1" applyBorder="1" applyAlignment="1">
      <alignment vertical="center" wrapText="1"/>
    </xf>
    <xf numFmtId="179" fontId="6" fillId="0" borderId="4" xfId="59" applyNumberFormat="1" applyFont="1" applyFill="1" applyBorder="1" applyAlignment="1">
      <alignment horizontal="right" vertical="center" wrapText="1"/>
    </xf>
    <xf numFmtId="49" fontId="6" fillId="0" borderId="14" xfId="59" applyNumberFormat="1" applyFont="1" applyFill="1" applyBorder="1" applyAlignment="1">
      <alignment vertical="center" wrapText="1"/>
    </xf>
    <xf numFmtId="179" fontId="6" fillId="0" borderId="12" xfId="59" applyNumberFormat="1" applyFont="1" applyFill="1" applyBorder="1" applyAlignment="1">
      <alignment horizontal="right" vertical="center" wrapText="1"/>
    </xf>
    <xf numFmtId="179" fontId="6" fillId="0" borderId="2" xfId="59" applyNumberFormat="1" applyFont="1" applyFill="1" applyBorder="1" applyAlignment="1">
      <alignment horizontal="center" vertical="center" wrapText="1"/>
    </xf>
    <xf numFmtId="179" fontId="6" fillId="0" borderId="4" xfId="59" applyNumberFormat="1" applyFont="1" applyFill="1" applyBorder="1" applyAlignment="1">
      <alignment horizontal="center" vertical="center" wrapText="1"/>
    </xf>
    <xf numFmtId="49" fontId="6" fillId="0" borderId="4" xfId="59" applyNumberFormat="1" applyFont="1" applyFill="1" applyBorder="1" applyAlignment="1">
      <alignment horizontal="left" vertical="center" wrapText="1"/>
    </xf>
    <xf numFmtId="179" fontId="6" fillId="0" borderId="15" xfId="59" applyNumberFormat="1" applyFont="1" applyFill="1" applyBorder="1" applyAlignment="1">
      <alignment horizontal="right" vertical="center" wrapText="1"/>
    </xf>
    <xf numFmtId="49" fontId="6" fillId="0" borderId="3" xfId="59" applyNumberFormat="1" applyFont="1" applyFill="1" applyBorder="1" applyAlignment="1">
      <alignment horizontal="center" vertical="center" wrapText="1"/>
    </xf>
    <xf numFmtId="49" fontId="12" fillId="0" borderId="0" xfId="59" applyNumberFormat="1" applyFont="1" applyFill="1" applyAlignment="1">
      <alignment vertical="center" wrapText="1"/>
    </xf>
    <xf numFmtId="0" fontId="12" fillId="0" borderId="0" xfId="59" applyFont="1" applyFill="1" applyAlignment="1">
      <alignment vertical="center" wrapText="1"/>
    </xf>
    <xf numFmtId="0" fontId="12" fillId="0" borderId="0" xfId="59" applyFont="1" applyFill="1" applyAlignment="1">
      <alignment horizontal="right" vertical="center" wrapText="1"/>
    </xf>
    <xf numFmtId="0" fontId="13" fillId="0" borderId="0" xfId="59" applyFont="1"/>
    <xf numFmtId="49" fontId="6" fillId="0" borderId="16" xfId="59" applyNumberFormat="1" applyFont="1" applyFill="1" applyBorder="1" applyAlignment="1">
      <alignment vertical="center"/>
    </xf>
    <xf numFmtId="49" fontId="6" fillId="0" borderId="16" xfId="59" applyNumberFormat="1" applyFont="1" applyFill="1" applyBorder="1" applyAlignment="1">
      <alignment horizontal="right" vertical="center"/>
    </xf>
    <xf numFmtId="49" fontId="7" fillId="0" borderId="7" xfId="59" applyNumberFormat="1" applyFont="1" applyFill="1" applyBorder="1" applyAlignment="1">
      <alignment horizontal="center" vertical="center" wrapText="1"/>
    </xf>
    <xf numFmtId="49" fontId="6" fillId="0" borderId="17" xfId="59" applyNumberFormat="1" applyFont="1" applyFill="1" applyBorder="1" applyAlignment="1">
      <alignment vertical="center" wrapText="1"/>
    </xf>
    <xf numFmtId="179" fontId="6" fillId="0" borderId="7" xfId="59" applyNumberFormat="1" applyFont="1" applyFill="1" applyBorder="1" applyAlignment="1">
      <alignment horizontal="right" vertical="center" wrapText="1"/>
    </xf>
    <xf numFmtId="179" fontId="6" fillId="0" borderId="8" xfId="59" applyNumberFormat="1" applyFont="1" applyFill="1" applyBorder="1" applyAlignment="1">
      <alignment horizontal="right" vertical="center" wrapText="1"/>
    </xf>
    <xf numFmtId="49" fontId="6" fillId="0" borderId="9" xfId="59" applyNumberFormat="1" applyFont="1" applyFill="1" applyBorder="1" applyAlignment="1">
      <alignment vertical="center" wrapText="1"/>
    </xf>
    <xf numFmtId="49" fontId="6" fillId="0" borderId="18" xfId="59" applyNumberFormat="1" applyFont="1" applyFill="1" applyBorder="1" applyAlignment="1">
      <alignment vertical="center" wrapText="1"/>
    </xf>
    <xf numFmtId="49" fontId="6" fillId="0" borderId="6" xfId="59" applyNumberFormat="1" applyFont="1" applyFill="1" applyBorder="1" applyAlignment="1">
      <alignment vertical="center" wrapText="1"/>
    </xf>
    <xf numFmtId="49" fontId="6" fillId="0" borderId="17" xfId="59" applyNumberFormat="1" applyFont="1" applyFill="1" applyBorder="1" applyAlignment="1">
      <alignment horizontal="center" vertical="center" wrapText="1"/>
    </xf>
    <xf numFmtId="178" fontId="6" fillId="0" borderId="19" xfId="59" applyNumberFormat="1" applyFont="1" applyFill="1" applyBorder="1" applyAlignment="1">
      <alignment horizontal="center" vertical="center" wrapText="1"/>
    </xf>
    <xf numFmtId="49" fontId="6" fillId="0" borderId="20" xfId="59" applyNumberFormat="1" applyFont="1" applyFill="1" applyBorder="1" applyAlignment="1">
      <alignment horizontal="center" vertical="center" wrapText="1"/>
    </xf>
    <xf numFmtId="49" fontId="6" fillId="0" borderId="21" xfId="59" applyNumberFormat="1" applyFont="1" applyFill="1" applyBorder="1" applyAlignment="1">
      <alignment horizontal="center" vertical="center" wrapText="1"/>
    </xf>
    <xf numFmtId="49" fontId="6" fillId="0" borderId="6" xfId="59" applyNumberFormat="1" applyFont="1" applyFill="1" applyBorder="1" applyAlignment="1">
      <alignment horizontal="left" vertical="center" wrapText="1"/>
    </xf>
    <xf numFmtId="179" fontId="6" fillId="0" borderId="19" xfId="59" applyNumberFormat="1" applyFont="1" applyFill="1" applyBorder="1" applyAlignment="1">
      <alignment horizontal="right" vertical="center" wrapText="1"/>
    </xf>
    <xf numFmtId="179" fontId="6" fillId="0" borderId="9" xfId="59" applyNumberFormat="1" applyFont="1" applyFill="1" applyBorder="1" applyAlignment="1">
      <alignment horizontal="right" vertical="center" wrapText="1"/>
    </xf>
    <xf numFmtId="179" fontId="6" fillId="0" borderId="22" xfId="59" applyNumberFormat="1" applyFont="1" applyFill="1" applyBorder="1" applyAlignment="1">
      <alignment horizontal="right" vertical="center" wrapText="1"/>
    </xf>
    <xf numFmtId="179" fontId="6" fillId="0" borderId="6" xfId="59" applyNumberFormat="1" applyFont="1" applyFill="1" applyBorder="1" applyAlignment="1">
      <alignment horizontal="right" vertical="center" wrapText="1"/>
    </xf>
    <xf numFmtId="49" fontId="6" fillId="0" borderId="22" xfId="59" applyNumberFormat="1" applyFont="1" applyFill="1" applyBorder="1" applyAlignment="1">
      <alignment horizontal="center" vertical="center" wrapText="1"/>
    </xf>
    <xf numFmtId="0" fontId="2" fillId="0" borderId="0" xfId="59" applyFont="1" applyAlignment="1">
      <alignment wrapText="1"/>
    </xf>
    <xf numFmtId="0" fontId="14" fillId="0" borderId="0" xfId="59" applyFont="1" applyFill="1" applyAlignment="1">
      <alignment horizontal="center" vertical="center"/>
    </xf>
    <xf numFmtId="49" fontId="6" fillId="0" borderId="15" xfId="59" applyNumberFormat="1" applyFont="1" applyFill="1" applyBorder="1" applyAlignment="1">
      <alignment vertical="center" wrapText="1"/>
    </xf>
    <xf numFmtId="49" fontId="6" fillId="0" borderId="23" xfId="59" applyNumberFormat="1" applyFont="1" applyFill="1" applyBorder="1" applyAlignment="1">
      <alignment vertical="center" wrapText="1"/>
    </xf>
    <xf numFmtId="179" fontId="6" fillId="0" borderId="23" xfId="59" applyNumberFormat="1" applyFont="1" applyFill="1" applyBorder="1" applyAlignment="1">
      <alignment horizontal="right" vertical="center" wrapText="1"/>
    </xf>
    <xf numFmtId="179" fontId="6" fillId="0" borderId="24" xfId="59" applyNumberFormat="1" applyFont="1" applyFill="1" applyBorder="1" applyAlignment="1">
      <alignment horizontal="right" vertical="center" wrapText="1"/>
    </xf>
    <xf numFmtId="49" fontId="6" fillId="0" borderId="19" xfId="59" applyNumberFormat="1" applyFont="1" applyFill="1" applyBorder="1" applyAlignment="1">
      <alignment horizontal="center" vertical="center" wrapText="1"/>
    </xf>
    <xf numFmtId="49" fontId="6" fillId="0" borderId="5" xfId="59" applyNumberFormat="1" applyFont="1" applyFill="1" applyBorder="1" applyAlignment="1">
      <alignment vertical="center" wrapText="1"/>
    </xf>
    <xf numFmtId="176" fontId="2" fillId="0" borderId="0" xfId="0" applyNumberFormat="1" applyFont="1"/>
    <xf numFmtId="176" fontId="2" fillId="0" borderId="0" xfId="0" applyNumberFormat="1" applyFont="1" applyAlignment="1">
      <alignment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 wrapText="1"/>
    </xf>
    <xf numFmtId="176" fontId="2" fillId="2" borderId="0" xfId="0" applyNumberFormat="1" applyFont="1" applyFill="1" applyAlignment="1">
      <alignment horizontal="right"/>
    </xf>
    <xf numFmtId="176" fontId="2" fillId="2" borderId="0" xfId="0" applyNumberFormat="1" applyFont="1" applyFill="1"/>
    <xf numFmtId="176" fontId="0" fillId="0" borderId="0" xfId="0" applyNumberFormat="1" applyAlignment="1">
      <alignment horizontal="left"/>
    </xf>
    <xf numFmtId="176" fontId="0" fillId="0" borderId="0" xfId="0" applyNumberFormat="1"/>
    <xf numFmtId="176" fontId="0" fillId="0" borderId="0" xfId="0" applyNumberFormat="1" applyAlignment="1"/>
    <xf numFmtId="176" fontId="4" fillId="0" borderId="0" xfId="49" applyNumberFormat="1" applyFont="1" applyFill="1" applyAlignment="1">
      <alignment vertical="center"/>
    </xf>
    <xf numFmtId="176" fontId="15" fillId="0" borderId="0" xfId="49" applyNumberFormat="1" applyFont="1" applyFill="1" applyAlignment="1">
      <alignment vertical="center"/>
    </xf>
    <xf numFmtId="176" fontId="15" fillId="0" borderId="0" xfId="49" applyNumberFormat="1" applyFont="1" applyFill="1" applyAlignment="1">
      <alignment horizontal="left" vertical="center"/>
    </xf>
    <xf numFmtId="176" fontId="16" fillId="0" borderId="0" xfId="49" applyNumberFormat="1" applyFont="1" applyFill="1" applyAlignment="1">
      <alignment horizontal="center" vertical="center"/>
    </xf>
    <xf numFmtId="176" fontId="17" fillId="0" borderId="0" xfId="49" applyNumberFormat="1" applyFont="1" applyFill="1" applyAlignment="1">
      <alignment horizontal="center" vertical="center"/>
    </xf>
    <xf numFmtId="176" fontId="18" fillId="0" borderId="0" xfId="49" applyNumberFormat="1" applyFont="1" applyFill="1" applyAlignment="1">
      <alignment horizontal="left" vertical="center"/>
    </xf>
    <xf numFmtId="176" fontId="18" fillId="0" borderId="0" xfId="49" applyNumberFormat="1" applyFont="1" applyFill="1" applyAlignment="1">
      <alignment vertical="center"/>
    </xf>
    <xf numFmtId="176" fontId="18" fillId="0" borderId="7" xfId="49" applyNumberFormat="1" applyFont="1" applyFill="1" applyBorder="1" applyAlignment="1">
      <alignment horizontal="center" vertical="center" wrapText="1"/>
    </xf>
    <xf numFmtId="176" fontId="18" fillId="0" borderId="7" xfId="49" applyNumberFormat="1" applyFont="1" applyFill="1" applyBorder="1" applyAlignment="1">
      <alignment horizontal="left" vertical="center" wrapText="1"/>
    </xf>
    <xf numFmtId="181" fontId="18" fillId="0" borderId="7" xfId="0" applyNumberFormat="1" applyFont="1" applyFill="1" applyBorder="1" applyAlignment="1">
      <alignment vertical="center" wrapText="1"/>
    </xf>
    <xf numFmtId="181" fontId="2" fillId="0" borderId="7" xfId="0" applyNumberFormat="1" applyFont="1" applyFill="1" applyBorder="1" applyAlignment="1">
      <alignment vertical="center" wrapText="1"/>
    </xf>
    <xf numFmtId="176" fontId="18" fillId="0" borderId="7" xfId="49" applyNumberFormat="1" applyFont="1" applyFill="1" applyBorder="1" applyAlignment="1">
      <alignment horizontal="left" vertical="center" wrapText="1" shrinkToFit="1"/>
    </xf>
    <xf numFmtId="181" fontId="18" fillId="0" borderId="7" xfId="65" applyNumberFormat="1" applyFont="1" applyFill="1" applyBorder="1" applyAlignment="1">
      <alignment vertical="center" wrapText="1"/>
    </xf>
    <xf numFmtId="176" fontId="18" fillId="0" borderId="7" xfId="49" applyNumberFormat="1" applyFont="1" applyFill="1" applyBorder="1" applyAlignment="1" applyProtection="1">
      <alignment horizontal="left" vertical="center" wrapText="1"/>
    </xf>
    <xf numFmtId="181" fontId="19" fillId="0" borderId="7" xfId="51" applyNumberFormat="1" applyFont="1" applyFill="1" applyBorder="1" applyAlignment="1" applyProtection="1">
      <alignment vertical="center" wrapText="1"/>
    </xf>
    <xf numFmtId="176" fontId="19" fillId="0" borderId="2" xfId="59" applyNumberFormat="1" applyFont="1" applyFill="1" applyBorder="1" applyAlignment="1">
      <alignment horizontal="left" vertical="center"/>
    </xf>
    <xf numFmtId="176" fontId="19" fillId="0" borderId="2" xfId="59" applyNumberFormat="1" applyFont="1" applyFill="1" applyBorder="1" applyAlignment="1">
      <alignment horizontal="right" vertical="center"/>
    </xf>
    <xf numFmtId="176" fontId="19" fillId="0" borderId="6" xfId="59" applyNumberFormat="1" applyFont="1" applyFill="1" applyBorder="1" applyAlignment="1">
      <alignment vertical="center"/>
    </xf>
    <xf numFmtId="176" fontId="19" fillId="0" borderId="7" xfId="59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horizontal="left"/>
    </xf>
    <xf numFmtId="176" fontId="2" fillId="0" borderId="0" xfId="0" applyNumberFormat="1" applyFont="1" applyFill="1"/>
    <xf numFmtId="176" fontId="2" fillId="0" borderId="0" xfId="0" applyNumberFormat="1" applyFont="1" applyFill="1" applyAlignment="1"/>
    <xf numFmtId="176" fontId="19" fillId="0" borderId="21" xfId="59" applyNumberFormat="1" applyFont="1" applyFill="1" applyBorder="1" applyAlignment="1">
      <alignment horizontal="right" vertical="center"/>
    </xf>
    <xf numFmtId="176" fontId="19" fillId="0" borderId="2" xfId="59" applyNumberFormat="1" applyFont="1" applyFill="1" applyBorder="1" applyAlignment="1">
      <alignment vertical="center"/>
    </xf>
    <xf numFmtId="176" fontId="19" fillId="0" borderId="19" xfId="59" applyNumberFormat="1" applyFont="1" applyFill="1" applyBorder="1" applyAlignment="1">
      <alignment vertical="center"/>
    </xf>
    <xf numFmtId="176" fontId="19" fillId="0" borderId="4" xfId="59" applyNumberFormat="1" applyFont="1" applyFill="1" applyBorder="1" applyAlignment="1">
      <alignment horizontal="left" vertical="center"/>
    </xf>
    <xf numFmtId="176" fontId="19" fillId="0" borderId="3" xfId="59" applyNumberFormat="1" applyFont="1" applyFill="1" applyBorder="1" applyAlignment="1">
      <alignment horizontal="left" vertical="center"/>
    </xf>
    <xf numFmtId="176" fontId="19" fillId="0" borderId="3" xfId="59" applyNumberFormat="1" applyFont="1" applyFill="1" applyBorder="1" applyAlignment="1">
      <alignment vertical="center"/>
    </xf>
    <xf numFmtId="176" fontId="19" fillId="0" borderId="7" xfId="59" applyNumberFormat="1" applyFont="1" applyFill="1" applyBorder="1" applyAlignment="1">
      <alignment horizontal="left" vertical="center"/>
    </xf>
    <xf numFmtId="176" fontId="19" fillId="0" borderId="7" xfId="59" applyNumberFormat="1" applyFont="1" applyFill="1" applyBorder="1" applyAlignment="1">
      <alignment horizontal="right" vertical="center"/>
    </xf>
    <xf numFmtId="176" fontId="19" fillId="0" borderId="15" xfId="59" applyNumberFormat="1" applyFont="1" applyFill="1" applyBorder="1" applyAlignment="1">
      <alignment horizontal="left" vertical="center"/>
    </xf>
    <xf numFmtId="176" fontId="19" fillId="0" borderId="15" xfId="59" applyNumberFormat="1" applyFont="1" applyFill="1" applyBorder="1" applyAlignment="1">
      <alignment horizontal="right" vertical="center"/>
    </xf>
    <xf numFmtId="0" fontId="18" fillId="2" borderId="0" xfId="0" applyFont="1" applyFill="1"/>
    <xf numFmtId="0" fontId="20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5" fillId="2" borderId="0" xfId="59" applyFont="1" applyFill="1" applyBorder="1"/>
    <xf numFmtId="0" fontId="15" fillId="0" borderId="0" xfId="59" applyFont="1" applyFill="1" applyBorder="1"/>
    <xf numFmtId="0" fontId="21" fillId="2" borderId="0" xfId="0" applyFont="1" applyFill="1"/>
    <xf numFmtId="0" fontId="4" fillId="0" borderId="0" xfId="0" applyFont="1" applyFill="1"/>
    <xf numFmtId="0" fontId="16" fillId="0" borderId="0" xfId="59" applyFont="1" applyFill="1" applyBorder="1" applyAlignment="1">
      <alignment horizontal="center" vertical="center"/>
    </xf>
    <xf numFmtId="0" fontId="17" fillId="0" borderId="0" xfId="59" applyFont="1" applyFill="1" applyBorder="1" applyAlignment="1">
      <alignment horizontal="center" vertical="center"/>
    </xf>
    <xf numFmtId="0" fontId="17" fillId="0" borderId="0" xfId="59" applyFont="1" applyFill="1" applyBorder="1"/>
    <xf numFmtId="0" fontId="18" fillId="0" borderId="1" xfId="59" applyFont="1" applyFill="1" applyBorder="1" applyAlignment="1">
      <alignment vertical="center"/>
    </xf>
    <xf numFmtId="0" fontId="22" fillId="0" borderId="1" xfId="59" applyFont="1" applyFill="1" applyBorder="1" applyAlignment="1">
      <alignment vertical="center"/>
    </xf>
    <xf numFmtId="0" fontId="18" fillId="0" borderId="16" xfId="59" applyFont="1" applyFill="1" applyBorder="1"/>
    <xf numFmtId="0" fontId="18" fillId="0" borderId="1" xfId="59" applyFont="1" applyFill="1" applyBorder="1" applyAlignment="1">
      <alignment horizontal="right" vertical="center"/>
    </xf>
    <xf numFmtId="0" fontId="20" fillId="0" borderId="25" xfId="59" applyFont="1" applyFill="1" applyBorder="1" applyAlignment="1">
      <alignment horizontal="center" vertical="center" wrapText="1"/>
    </xf>
    <xf numFmtId="0" fontId="20" fillId="0" borderId="26" xfId="59" applyFont="1" applyFill="1" applyBorder="1" applyAlignment="1">
      <alignment horizontal="center" vertical="center" wrapText="1"/>
    </xf>
    <xf numFmtId="0" fontId="20" fillId="0" borderId="27" xfId="59" applyFont="1" applyFill="1" applyBorder="1" applyAlignment="1">
      <alignment horizontal="center" vertical="center" wrapText="1"/>
    </xf>
    <xf numFmtId="0" fontId="20" fillId="0" borderId="28" xfId="59" applyFont="1" applyFill="1" applyBorder="1" applyAlignment="1">
      <alignment horizontal="center" vertical="center" wrapText="1"/>
    </xf>
    <xf numFmtId="0" fontId="18" fillId="0" borderId="7" xfId="59" applyFont="1" applyFill="1" applyBorder="1" applyAlignment="1">
      <alignment horizontal="center" vertical="center" wrapText="1"/>
    </xf>
    <xf numFmtId="182" fontId="18" fillId="0" borderId="7" xfId="1" applyNumberFormat="1" applyFont="1" applyFill="1" applyBorder="1" applyAlignment="1" applyProtection="1">
      <alignment horizontal="right" vertical="center" wrapText="1"/>
    </xf>
    <xf numFmtId="182" fontId="18" fillId="0" borderId="7" xfId="1" applyNumberFormat="1" applyFont="1" applyFill="1" applyBorder="1" applyAlignment="1">
      <alignment horizontal="right" vertical="center" wrapText="1"/>
    </xf>
    <xf numFmtId="49" fontId="22" fillId="0" borderId="23" xfId="59" applyNumberFormat="1" applyFont="1" applyFill="1" applyBorder="1" applyAlignment="1">
      <alignment horizontal="left" vertical="center" wrapText="1"/>
    </xf>
    <xf numFmtId="49" fontId="22" fillId="0" borderId="2" xfId="59" applyNumberFormat="1" applyFont="1" applyFill="1" applyBorder="1" applyAlignment="1">
      <alignment horizontal="left" vertical="center" wrapText="1"/>
    </xf>
    <xf numFmtId="49" fontId="22" fillId="0" borderId="2" xfId="59" applyNumberFormat="1" applyFont="1" applyFill="1" applyBorder="1" applyAlignment="1">
      <alignment vertical="center" wrapText="1"/>
    </xf>
    <xf numFmtId="0" fontId="23" fillId="0" borderId="0" xfId="0" applyFont="1" applyFill="1"/>
    <xf numFmtId="0" fontId="20" fillId="0" borderId="0" xfId="0" applyFont="1" applyFill="1"/>
    <xf numFmtId="0" fontId="18" fillId="0" borderId="0" xfId="0" applyFont="1" applyFill="1"/>
    <xf numFmtId="0" fontId="21" fillId="0" borderId="0" xfId="0" applyFont="1" applyFill="1"/>
    <xf numFmtId="0" fontId="16" fillId="0" borderId="0" xfId="61" applyNumberFormat="1" applyFont="1" applyFill="1" applyBorder="1" applyAlignment="1" applyProtection="1">
      <alignment horizontal="center" vertical="center" wrapText="1"/>
    </xf>
    <xf numFmtId="0" fontId="17" fillId="0" borderId="0" xfId="61" applyNumberFormat="1" applyFont="1" applyFill="1" applyBorder="1" applyAlignment="1" applyProtection="1">
      <alignment horizontal="center" vertical="center" wrapText="1"/>
    </xf>
    <xf numFmtId="0" fontId="24" fillId="0" borderId="0" xfId="61" applyNumberFormat="1" applyFont="1" applyFill="1" applyBorder="1" applyAlignment="1" applyProtection="1">
      <alignment vertical="center" wrapText="1"/>
    </xf>
    <xf numFmtId="0" fontId="15" fillId="0" borderId="0" xfId="61" applyFont="1" applyFill="1" applyBorder="1" applyAlignment="1">
      <alignment wrapText="1"/>
    </xf>
    <xf numFmtId="0" fontId="3" fillId="0" borderId="0" xfId="61" applyNumberFormat="1" applyFont="1" applyFill="1" applyBorder="1" applyAlignment="1" applyProtection="1">
      <alignment vertical="center" wrapText="1"/>
    </xf>
    <xf numFmtId="0" fontId="3" fillId="0" borderId="0" xfId="61" applyFont="1" applyFill="1" applyBorder="1" applyAlignment="1">
      <alignment wrapText="1"/>
    </xf>
    <xf numFmtId="0" fontId="3" fillId="0" borderId="16" xfId="61" applyFont="1" applyFill="1" applyBorder="1" applyAlignment="1">
      <alignment horizontal="right" vertical="center" wrapText="1"/>
    </xf>
    <xf numFmtId="0" fontId="20" fillId="0" borderId="7" xfId="61" applyNumberFormat="1" applyFont="1" applyFill="1" applyBorder="1" applyAlignment="1" applyProtection="1">
      <alignment horizontal="center" vertical="center" wrapText="1"/>
    </xf>
    <xf numFmtId="0" fontId="18" fillId="0" borderId="7" xfId="61" applyNumberFormat="1" applyFont="1" applyFill="1" applyBorder="1" applyAlignment="1" applyProtection="1">
      <alignment vertical="center" wrapText="1"/>
    </xf>
    <xf numFmtId="182" fontId="18" fillId="0" borderId="7" xfId="1" applyNumberFormat="1" applyFont="1" applyFill="1" applyBorder="1" applyAlignment="1">
      <alignment horizontal="right" wrapText="1"/>
    </xf>
    <xf numFmtId="0" fontId="18" fillId="0" borderId="7" xfId="61" applyNumberFormat="1" applyFont="1" applyFill="1" applyBorder="1" applyAlignment="1" applyProtection="1">
      <alignment horizontal="left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市本级预算总表.人大稿 3" xfId="49"/>
    <cellStyle name="常规 8 3" xfId="50"/>
    <cellStyle name="常规 8" xfId="51"/>
    <cellStyle name="千位分隔_表4" xfId="52"/>
    <cellStyle name="千位分隔_表8" xfId="53"/>
    <cellStyle name="常规_2015市本级预算总表.人大稿" xfId="54"/>
    <cellStyle name="千位分隔_表8_1" xfId="55"/>
    <cellStyle name="Normal 3" xfId="56"/>
    <cellStyle name="常规 8 2" xfId="57"/>
    <cellStyle name="常规 4" xfId="58"/>
    <cellStyle name="Normal" xfId="59"/>
    <cellStyle name="千位分隔 8 2" xfId="60"/>
    <cellStyle name="常规 6" xfId="61"/>
    <cellStyle name="Normal 2" xfId="62"/>
    <cellStyle name="千位分隔 8 3" xfId="63"/>
    <cellStyle name="常规 3" xfId="64"/>
    <cellStyle name="千位分隔 8" xfId="6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FFFFFF"/>
      <rgbColor rgb="00996666"/>
      <rgbColor rgb="0000FFFF"/>
      <rgbColor rgb="00808080"/>
      <rgbColor rgb="00FFFFFF"/>
      <rgbColor rgb="0080FF00"/>
      <rgbColor rgb="0080FFFF"/>
      <rgbColor rgb="00F0F0F0"/>
      <rgbColor rgb="00A0A0A0"/>
      <rgbColor rgb="0099A8AC"/>
      <rgbColor rgb="00D8E9EC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27"/>
  <sheetViews>
    <sheetView zoomScale="115" zoomScaleNormal="115" workbookViewId="0">
      <selection activeCell="A2" sqref="A2:F2"/>
    </sheetView>
  </sheetViews>
  <sheetFormatPr defaultColWidth="9" defaultRowHeight="13.5" outlineLevelCol="5"/>
  <cols>
    <col min="1" max="1" width="34.2166666666667" style="168" customWidth="1"/>
    <col min="2" max="2" width="14.3833333333333" style="168" customWidth="1"/>
    <col min="3" max="3" width="21.1333333333333" style="168" customWidth="1"/>
    <col min="4" max="4" width="20.5083333333333" style="168" customWidth="1"/>
    <col min="5" max="5" width="16.8916666666667" style="168" customWidth="1"/>
    <col min="6" max="6" width="16.875" style="168" customWidth="1"/>
    <col min="7" max="16384" width="9" style="168"/>
  </cols>
  <sheetData>
    <row r="1" ht="19" customHeight="1" spans="1:1">
      <c r="A1" s="147" t="s">
        <v>0</v>
      </c>
    </row>
    <row r="2" ht="28" customHeight="1" spans="1:6">
      <c r="A2" s="169" t="s">
        <v>1</v>
      </c>
      <c r="B2" s="170"/>
      <c r="C2" s="170"/>
      <c r="D2" s="170"/>
      <c r="E2" s="170"/>
      <c r="F2" s="170"/>
    </row>
    <row r="3" ht="18.5" customHeight="1" spans="1:6">
      <c r="A3" s="171"/>
      <c r="B3" s="172"/>
      <c r="C3" s="172"/>
      <c r="D3" s="172"/>
      <c r="E3" s="172"/>
      <c r="F3" s="172"/>
    </row>
    <row r="4" s="165" customFormat="1" ht="18.5" customHeight="1" spans="1:6">
      <c r="A4" s="173"/>
      <c r="B4" s="174"/>
      <c r="C4" s="174"/>
      <c r="D4" s="174"/>
      <c r="E4" s="175" t="s">
        <v>2</v>
      </c>
      <c r="F4" s="175"/>
    </row>
    <row r="5" s="166" customFormat="1" ht="32" customHeight="1" spans="1:6">
      <c r="A5" s="176" t="s">
        <v>3</v>
      </c>
      <c r="B5" s="176" t="s">
        <v>4</v>
      </c>
      <c r="C5" s="176" t="s">
        <v>5</v>
      </c>
      <c r="D5" s="176" t="s">
        <v>6</v>
      </c>
      <c r="E5" s="176" t="s">
        <v>7</v>
      </c>
      <c r="F5" s="176" t="s">
        <v>8</v>
      </c>
    </row>
    <row r="6" s="167" customFormat="1" ht="17.6" customHeight="1" spans="1:6">
      <c r="A6" s="177" t="s">
        <v>9</v>
      </c>
      <c r="B6" s="160">
        <f>SUM(C6:F6)</f>
        <v>296099109.13</v>
      </c>
      <c r="C6" s="178">
        <v>288276844.31</v>
      </c>
      <c r="D6" s="178">
        <v>7383296.29</v>
      </c>
      <c r="E6" s="178"/>
      <c r="F6" s="178">
        <v>438968.53</v>
      </c>
    </row>
    <row r="7" s="167" customFormat="1" ht="17.6" customHeight="1" spans="1:6">
      <c r="A7" s="179" t="s">
        <v>10</v>
      </c>
      <c r="B7" s="160">
        <f>SUM(C7:F7)</f>
        <v>437366059.91</v>
      </c>
      <c r="C7" s="160">
        <f>SUM(C8:C16)</f>
        <v>125379831.97</v>
      </c>
      <c r="D7" s="160">
        <f>SUM(D8:D16)</f>
        <v>266815665.56</v>
      </c>
      <c r="E7" s="160">
        <f>SUM(E8:E16)</f>
        <v>22875197.26</v>
      </c>
      <c r="F7" s="160">
        <f>SUM(F8:F16)</f>
        <v>22295365.12</v>
      </c>
    </row>
    <row r="8" s="167" customFormat="1" ht="17.6" customHeight="1" spans="1:6">
      <c r="A8" s="179" t="s">
        <v>11</v>
      </c>
      <c r="B8" s="160">
        <f t="shared" ref="B8:B13" si="0">SUM(C8:F8)</f>
        <v>175488715.96</v>
      </c>
      <c r="C8" s="178">
        <v>25671913.07</v>
      </c>
      <c r="D8" s="178">
        <v>131045600</v>
      </c>
      <c r="E8" s="178">
        <v>6174305.89</v>
      </c>
      <c r="F8" s="178">
        <v>12596897</v>
      </c>
    </row>
    <row r="9" s="167" customFormat="1" ht="17.6" customHeight="1" spans="1:6">
      <c r="A9" s="177" t="s">
        <v>12</v>
      </c>
      <c r="B9" s="160">
        <f t="shared" si="0"/>
        <v>226164210.5</v>
      </c>
      <c r="C9" s="178">
        <v>92294210.5</v>
      </c>
      <c r="D9" s="178">
        <v>133870000</v>
      </c>
      <c r="E9" s="178"/>
      <c r="F9" s="178"/>
    </row>
    <row r="10" s="167" customFormat="1" ht="17.6" customHeight="1" spans="1:6">
      <c r="A10" s="179" t="s">
        <v>13</v>
      </c>
      <c r="B10" s="160">
        <f t="shared" si="0"/>
        <v>4110473.8</v>
      </c>
      <c r="C10" s="178">
        <v>3140000</v>
      </c>
      <c r="D10" s="178">
        <v>960505.68</v>
      </c>
      <c r="E10" s="178">
        <v>3000</v>
      </c>
      <c r="F10" s="178">
        <v>6968.12</v>
      </c>
    </row>
    <row r="11" s="167" customFormat="1" ht="17.6" customHeight="1" spans="1:6">
      <c r="A11" s="177" t="s">
        <v>14</v>
      </c>
      <c r="B11" s="160">
        <f t="shared" si="0"/>
        <v>3949908.4</v>
      </c>
      <c r="C11" s="178">
        <v>3949908.4</v>
      </c>
      <c r="D11" s="178"/>
      <c r="E11" s="178"/>
      <c r="F11" s="178"/>
    </row>
    <row r="12" s="167" customFormat="1" ht="17.6" customHeight="1" spans="1:6">
      <c r="A12" s="177" t="s">
        <v>15</v>
      </c>
      <c r="B12" s="160">
        <f t="shared" si="0"/>
        <v>995894.2</v>
      </c>
      <c r="C12" s="178">
        <v>68800</v>
      </c>
      <c r="D12" s="178">
        <v>927094.2</v>
      </c>
      <c r="E12" s="178"/>
      <c r="F12" s="178"/>
    </row>
    <row r="13" s="167" customFormat="1" ht="17.6" customHeight="1" spans="1:6">
      <c r="A13" s="177" t="s">
        <v>16</v>
      </c>
      <c r="B13" s="160">
        <f t="shared" si="0"/>
        <v>359253.68</v>
      </c>
      <c r="C13" s="178">
        <v>255000</v>
      </c>
      <c r="D13" s="178">
        <v>12465.68</v>
      </c>
      <c r="E13" s="178">
        <v>90288</v>
      </c>
      <c r="F13" s="178">
        <v>1500</v>
      </c>
    </row>
    <row r="14" s="167" customFormat="1" ht="17.6" customHeight="1" spans="1:6">
      <c r="A14" s="177" t="s">
        <v>17</v>
      </c>
      <c r="B14" s="160">
        <f t="shared" ref="B7:B26" si="1">SUM(C14:F14)</f>
        <v>0</v>
      </c>
      <c r="C14" s="178"/>
      <c r="D14" s="178"/>
      <c r="E14" s="178"/>
      <c r="F14" s="178"/>
    </row>
    <row r="15" s="167" customFormat="1" ht="17.6" customHeight="1" spans="1:6">
      <c r="A15" s="177" t="s">
        <v>18</v>
      </c>
      <c r="B15" s="160">
        <f t="shared" si="1"/>
        <v>0</v>
      </c>
      <c r="C15" s="178"/>
      <c r="D15" s="178"/>
      <c r="E15" s="178"/>
      <c r="F15" s="178"/>
    </row>
    <row r="16" s="167" customFormat="1" ht="17.6" customHeight="1" spans="1:6">
      <c r="A16" s="177" t="s">
        <v>19</v>
      </c>
      <c r="B16" s="160">
        <f t="shared" si="1"/>
        <v>26297603.37</v>
      </c>
      <c r="C16" s="178"/>
      <c r="D16" s="178"/>
      <c r="E16" s="178">
        <v>16607603.37</v>
      </c>
      <c r="F16" s="178">
        <v>9690000</v>
      </c>
    </row>
    <row r="17" s="167" customFormat="1" ht="17.6" customHeight="1" spans="1:6">
      <c r="A17" s="179" t="s">
        <v>20</v>
      </c>
      <c r="B17" s="160">
        <f t="shared" si="1"/>
        <v>369776931.01</v>
      </c>
      <c r="C17" s="160">
        <f>SUM(C18:C24)</f>
        <v>93586040</v>
      </c>
      <c r="D17" s="160">
        <f>SUM(D18:D24)</f>
        <v>230581360.1</v>
      </c>
      <c r="E17" s="160">
        <f>SUM(E18:E24)</f>
        <v>22875197.26</v>
      </c>
      <c r="F17" s="160">
        <f>SUM(F18:F24)</f>
        <v>22734333.65</v>
      </c>
    </row>
    <row r="18" s="167" customFormat="1" ht="17.6" customHeight="1" spans="1:6">
      <c r="A18" s="179" t="s">
        <v>21</v>
      </c>
      <c r="B18" s="160">
        <f t="shared" si="1"/>
        <v>350227882.78</v>
      </c>
      <c r="C18" s="178">
        <v>93534840</v>
      </c>
      <c r="D18" s="178">
        <v>230398439.41</v>
      </c>
      <c r="E18" s="178">
        <v>16607603.37</v>
      </c>
      <c r="F18" s="178">
        <v>9687000</v>
      </c>
    </row>
    <row r="19" s="167" customFormat="1" ht="17.6" customHeight="1" spans="1:6">
      <c r="A19" s="179" t="s">
        <v>22</v>
      </c>
      <c r="B19" s="160">
        <f t="shared" si="1"/>
        <v>3200</v>
      </c>
      <c r="C19" s="178">
        <v>200</v>
      </c>
      <c r="D19" s="178"/>
      <c r="E19" s="178"/>
      <c r="F19" s="178">
        <v>3000</v>
      </c>
    </row>
    <row r="20" s="167" customFormat="1" ht="17.6" customHeight="1" spans="1:6">
      <c r="A20" s="177" t="s">
        <v>23</v>
      </c>
      <c r="B20" s="160">
        <f t="shared" si="1"/>
        <v>233920.69</v>
      </c>
      <c r="C20" s="178">
        <v>51000</v>
      </c>
      <c r="D20" s="178">
        <v>182920.69</v>
      </c>
      <c r="E20" s="178"/>
      <c r="F20" s="178"/>
    </row>
    <row r="21" s="167" customFormat="1" ht="17.6" customHeight="1" spans="1:6">
      <c r="A21" s="177" t="s">
        <v>24</v>
      </c>
      <c r="B21" s="160">
        <f t="shared" si="1"/>
        <v>0</v>
      </c>
      <c r="C21" s="178"/>
      <c r="D21" s="178"/>
      <c r="E21" s="178"/>
      <c r="F21" s="178"/>
    </row>
    <row r="22" s="167" customFormat="1" ht="17.6" customHeight="1" spans="1:6">
      <c r="A22" s="177" t="s">
        <v>25</v>
      </c>
      <c r="B22" s="160">
        <f t="shared" si="1"/>
        <v>0</v>
      </c>
      <c r="C22" s="178"/>
      <c r="D22" s="178"/>
      <c r="E22" s="178"/>
      <c r="F22" s="178"/>
    </row>
    <row r="23" s="167" customFormat="1" ht="17.6" customHeight="1" spans="1:6">
      <c r="A23" s="177" t="s">
        <v>26</v>
      </c>
      <c r="B23" s="160">
        <f t="shared" si="1"/>
        <v>0</v>
      </c>
      <c r="C23" s="178"/>
      <c r="D23" s="178"/>
      <c r="E23" s="178"/>
      <c r="F23" s="178"/>
    </row>
    <row r="24" s="167" customFormat="1" ht="17.6" customHeight="1" spans="1:6">
      <c r="A24" s="177" t="s">
        <v>27</v>
      </c>
      <c r="B24" s="160">
        <f t="shared" si="1"/>
        <v>19311927.54</v>
      </c>
      <c r="C24" s="178"/>
      <c r="D24" s="178"/>
      <c r="E24" s="178">
        <v>6267593.89</v>
      </c>
      <c r="F24" s="178">
        <v>13044333.65</v>
      </c>
    </row>
    <row r="25" s="167" customFormat="1" ht="17.6" customHeight="1" spans="1:6">
      <c r="A25" s="179" t="s">
        <v>28</v>
      </c>
      <c r="B25" s="160">
        <f t="shared" si="1"/>
        <v>67589128.9</v>
      </c>
      <c r="C25" s="160">
        <f>C7-C17</f>
        <v>31793791.97</v>
      </c>
      <c r="D25" s="160">
        <f t="shared" ref="C25:F25" si="2">D7-D17</f>
        <v>36234305.46</v>
      </c>
      <c r="E25" s="160">
        <f t="shared" si="2"/>
        <v>0</v>
      </c>
      <c r="F25" s="160">
        <f t="shared" si="2"/>
        <v>-438968.530000001</v>
      </c>
    </row>
    <row r="26" s="167" customFormat="1" ht="17.6" customHeight="1" spans="1:6">
      <c r="A26" s="179" t="s">
        <v>29</v>
      </c>
      <c r="B26" s="160">
        <f t="shared" si="1"/>
        <v>363688238.03</v>
      </c>
      <c r="C26" s="160">
        <f>C6+C7-C17</f>
        <v>320070636.28</v>
      </c>
      <c r="D26" s="160">
        <f t="shared" ref="C26:F26" si="3">D6+D7-D17</f>
        <v>43617601.75</v>
      </c>
      <c r="E26" s="160">
        <f t="shared" si="3"/>
        <v>0</v>
      </c>
      <c r="F26" s="160">
        <f t="shared" si="3"/>
        <v>0</v>
      </c>
    </row>
    <row r="27" ht="14.25" spans="6:6">
      <c r="F27" s="54"/>
    </row>
  </sheetData>
  <mergeCells count="2">
    <mergeCell ref="A2:F2"/>
    <mergeCell ref="E4:F4"/>
  </mergeCells>
  <pageMargins left="1.37777777777778" right="0.786805555555556" top="0.747916666666667" bottom="0.747916666666667" header="0.314583333333333" footer="0.314583333333333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82"/>
  <sheetViews>
    <sheetView showGridLines="0" showZeros="0" zoomScale="130" zoomScaleNormal="130" workbookViewId="0">
      <selection activeCell="A2" sqref="A2:F2"/>
    </sheetView>
  </sheetViews>
  <sheetFormatPr defaultColWidth="9" defaultRowHeight="14.25" outlineLevelCol="5"/>
  <cols>
    <col min="1" max="1" width="42.6166666666667" style="144" customWidth="1"/>
    <col min="2" max="2" width="14.375" style="145" customWidth="1"/>
    <col min="3" max="3" width="18.7083333333333" style="144" customWidth="1"/>
    <col min="4" max="4" width="17.0083333333333" style="144" customWidth="1"/>
    <col min="5" max="5" width="15.05" style="144" customWidth="1"/>
    <col min="6" max="6" width="16.2666666666667" style="144" customWidth="1"/>
    <col min="7" max="7" width="9" style="146"/>
    <col min="8" max="8" width="12.625" style="146"/>
    <col min="9" max="16384" width="9" style="146"/>
  </cols>
  <sheetData>
    <row r="1" ht="19" customHeight="1" spans="1:6">
      <c r="A1" s="147" t="s">
        <v>30</v>
      </c>
      <c r="B1" s="145"/>
      <c r="C1" s="145"/>
      <c r="D1" s="145"/>
      <c r="E1" s="145"/>
      <c r="F1" s="145"/>
    </row>
    <row r="2" ht="28" customHeight="1" spans="1:6">
      <c r="A2" s="148" t="s">
        <v>31</v>
      </c>
      <c r="B2" s="149"/>
      <c r="C2" s="150"/>
      <c r="D2" s="149"/>
      <c r="E2" s="149"/>
      <c r="F2" s="149"/>
    </row>
    <row r="3" customFormat="1" ht="18.5" customHeight="1" spans="1:6">
      <c r="A3" s="148"/>
      <c r="B3" s="149"/>
      <c r="C3" s="150"/>
      <c r="D3" s="149"/>
      <c r="E3" s="149"/>
      <c r="F3" s="149"/>
    </row>
    <row r="4" s="141" customFormat="1" ht="19" customHeight="1" spans="1:6">
      <c r="A4" s="151"/>
      <c r="B4" s="152"/>
      <c r="C4" s="153"/>
      <c r="D4" s="152"/>
      <c r="E4" s="152"/>
      <c r="F4" s="154" t="s">
        <v>32</v>
      </c>
    </row>
    <row r="5" s="142" customFormat="1" ht="32" customHeight="1" spans="1:6">
      <c r="A5" s="155" t="s">
        <v>3</v>
      </c>
      <c r="B5" s="156" t="s">
        <v>4</v>
      </c>
      <c r="C5" s="157" t="s">
        <v>33</v>
      </c>
      <c r="D5" s="158" t="s">
        <v>34</v>
      </c>
      <c r="E5" s="155" t="s">
        <v>7</v>
      </c>
      <c r="F5" s="156" t="s">
        <v>8</v>
      </c>
    </row>
    <row r="6" s="143" customFormat="1" ht="20.5" customHeight="1" spans="1:6">
      <c r="A6" s="159" t="s">
        <v>35</v>
      </c>
      <c r="B6" s="160">
        <f>SUM(C6:F6)</f>
        <v>363688238.03</v>
      </c>
      <c r="C6" s="161">
        <v>320070636.28</v>
      </c>
      <c r="D6" s="161">
        <v>43617601.75</v>
      </c>
      <c r="E6" s="161">
        <v>0</v>
      </c>
      <c r="F6" s="161">
        <v>0</v>
      </c>
    </row>
    <row r="7" s="143" customFormat="1" ht="20.5" customHeight="1" spans="1:6">
      <c r="A7" s="162" t="s">
        <v>36</v>
      </c>
      <c r="B7" s="160">
        <f>SUM(C7:F7)</f>
        <v>461198125.82</v>
      </c>
      <c r="C7" s="160">
        <f>SUM(C8:C15)</f>
        <v>138101178.68</v>
      </c>
      <c r="D7" s="160">
        <f>SUM(D8:D15)</f>
        <v>271364963.51</v>
      </c>
      <c r="E7" s="160">
        <f>SUM(E8:E15)</f>
        <v>21337504.07</v>
      </c>
      <c r="F7" s="160">
        <f>SUM(F8:F15)</f>
        <v>30394479.56</v>
      </c>
    </row>
    <row r="8" s="143" customFormat="1" ht="20.5" customHeight="1" spans="1:6">
      <c r="A8" s="163" t="s">
        <v>37</v>
      </c>
      <c r="B8" s="160">
        <f t="shared" ref="B7:B23" si="0">SUM(C8:F8)</f>
        <v>181445045.76</v>
      </c>
      <c r="C8" s="161">
        <v>26982500</v>
      </c>
      <c r="D8" s="161">
        <v>133664963.51</v>
      </c>
      <c r="E8" s="161">
        <v>7466926.19</v>
      </c>
      <c r="F8" s="161">
        <v>13330656.06</v>
      </c>
    </row>
    <row r="9" s="143" customFormat="1" ht="20.5" customHeight="1" spans="1:6">
      <c r="A9" s="163" t="s">
        <v>38</v>
      </c>
      <c r="B9" s="160">
        <f t="shared" si="0"/>
        <v>270913053.11</v>
      </c>
      <c r="C9" s="161">
        <v>103993037.96</v>
      </c>
      <c r="D9" s="161">
        <v>136000000</v>
      </c>
      <c r="E9" s="161">
        <v>13867077.88</v>
      </c>
      <c r="F9" s="161">
        <v>17052937.27</v>
      </c>
    </row>
    <row r="10" s="143" customFormat="1" ht="20.5" customHeight="1" spans="1:6">
      <c r="A10" s="164" t="s">
        <v>39</v>
      </c>
      <c r="B10" s="160">
        <f t="shared" si="0"/>
        <v>4012586.23</v>
      </c>
      <c r="C10" s="161">
        <v>3000000</v>
      </c>
      <c r="D10" s="161">
        <v>1000000</v>
      </c>
      <c r="E10" s="161">
        <v>3500</v>
      </c>
      <c r="F10" s="161">
        <v>9086.23</v>
      </c>
    </row>
    <row r="11" s="143" customFormat="1" ht="20.5" customHeight="1" spans="1:6">
      <c r="A11" s="164" t="s">
        <v>40</v>
      </c>
      <c r="B11" s="160">
        <f t="shared" si="0"/>
        <v>4065640.72</v>
      </c>
      <c r="C11" s="161">
        <v>4065640.72</v>
      </c>
      <c r="D11" s="161"/>
      <c r="E11" s="161"/>
      <c r="F11" s="161"/>
    </row>
    <row r="12" s="143" customFormat="1" ht="20.5" customHeight="1" spans="1:6">
      <c r="A12" s="164" t="s">
        <v>41</v>
      </c>
      <c r="B12" s="160">
        <f t="shared" si="0"/>
        <v>760000</v>
      </c>
      <c r="C12" s="161">
        <v>60000</v>
      </c>
      <c r="D12" s="161">
        <v>700000</v>
      </c>
      <c r="E12" s="161"/>
      <c r="F12" s="161"/>
    </row>
    <row r="13" s="143" customFormat="1" ht="20.5" customHeight="1" spans="1:6">
      <c r="A13" s="164" t="s">
        <v>42</v>
      </c>
      <c r="B13" s="160">
        <f t="shared" si="0"/>
        <v>1800</v>
      </c>
      <c r="C13" s="160"/>
      <c r="D13" s="160"/>
      <c r="E13" s="160"/>
      <c r="F13" s="160">
        <v>1800</v>
      </c>
    </row>
    <row r="14" s="143" customFormat="1" ht="20.5" customHeight="1" spans="1:6">
      <c r="A14" s="164" t="s">
        <v>43</v>
      </c>
      <c r="B14" s="160">
        <f t="shared" si="0"/>
        <v>0</v>
      </c>
      <c r="C14" s="160"/>
      <c r="D14" s="160"/>
      <c r="E14" s="160"/>
      <c r="F14" s="160"/>
    </row>
    <row r="15" s="143" customFormat="1" ht="20.5" customHeight="1" spans="1:6">
      <c r="A15" s="164" t="s">
        <v>44</v>
      </c>
      <c r="B15" s="160">
        <f t="shared" si="0"/>
        <v>0</v>
      </c>
      <c r="C15" s="160"/>
      <c r="D15" s="160"/>
      <c r="E15" s="160"/>
      <c r="F15" s="160"/>
    </row>
    <row r="16" s="143" customFormat="1" ht="20.5" customHeight="1" spans="1:6">
      <c r="A16" s="163" t="s">
        <v>45</v>
      </c>
      <c r="B16" s="160">
        <f t="shared" si="0"/>
        <v>408309669.29</v>
      </c>
      <c r="C16" s="160">
        <f>SUM(C17:C21)</f>
        <v>105238258.54</v>
      </c>
      <c r="D16" s="160">
        <f>SUM(D17:D21)</f>
        <v>251339427.12</v>
      </c>
      <c r="E16" s="160">
        <f>SUM(E17:E21)</f>
        <v>21337504.07</v>
      </c>
      <c r="F16" s="160">
        <f>SUM(F17:F21)</f>
        <v>30394479.56</v>
      </c>
    </row>
    <row r="17" s="143" customFormat="1" ht="20.5" customHeight="1" spans="1:6">
      <c r="A17" s="163" t="s">
        <v>46</v>
      </c>
      <c r="B17" s="160">
        <f t="shared" si="0"/>
        <v>387137700.81</v>
      </c>
      <c r="C17" s="161">
        <v>105188258.54</v>
      </c>
      <c r="D17" s="161">
        <v>251179427.12</v>
      </c>
      <c r="E17" s="161">
        <v>13717077.88</v>
      </c>
      <c r="F17" s="161">
        <v>17052937.27</v>
      </c>
    </row>
    <row r="18" s="143" customFormat="1" ht="20.5" customHeight="1" spans="1:6">
      <c r="A18" s="163" t="s">
        <v>47</v>
      </c>
      <c r="B18" s="160">
        <f t="shared" si="0"/>
        <v>210000</v>
      </c>
      <c r="C18" s="161">
        <v>50000</v>
      </c>
      <c r="D18" s="161">
        <v>160000</v>
      </c>
      <c r="E18" s="161"/>
      <c r="F18" s="161"/>
    </row>
    <row r="19" s="143" customFormat="1" ht="20.5" customHeight="1" spans="1:6">
      <c r="A19" s="164" t="s">
        <v>48</v>
      </c>
      <c r="B19" s="160">
        <f t="shared" si="0"/>
        <v>20961968.48</v>
      </c>
      <c r="C19" s="161"/>
      <c r="D19" s="161"/>
      <c r="E19" s="161">
        <v>7620426.19</v>
      </c>
      <c r="F19" s="161">
        <v>13341542.29</v>
      </c>
    </row>
    <row r="20" s="143" customFormat="1" ht="20.5" customHeight="1" spans="1:6">
      <c r="A20" s="164" t="s">
        <v>49</v>
      </c>
      <c r="B20" s="160">
        <f t="shared" si="0"/>
        <v>0</v>
      </c>
      <c r="C20" s="160"/>
      <c r="D20" s="160"/>
      <c r="E20" s="160"/>
      <c r="F20" s="160"/>
    </row>
    <row r="21" s="143" customFormat="1" ht="20.5" customHeight="1" spans="1:6">
      <c r="A21" s="164" t="s">
        <v>50</v>
      </c>
      <c r="B21" s="160">
        <f t="shared" si="0"/>
        <v>0</v>
      </c>
      <c r="C21" s="160"/>
      <c r="D21" s="160"/>
      <c r="E21" s="160"/>
      <c r="F21" s="160"/>
    </row>
    <row r="22" s="143" customFormat="1" ht="20.5" customHeight="1" spans="1:6">
      <c r="A22" s="162" t="s">
        <v>51</v>
      </c>
      <c r="B22" s="160">
        <f t="shared" si="0"/>
        <v>52888456.53</v>
      </c>
      <c r="C22" s="160">
        <f t="shared" ref="C22:F22" si="1">C7-C16</f>
        <v>32862920.14</v>
      </c>
      <c r="D22" s="160">
        <f t="shared" si="1"/>
        <v>20025536.39</v>
      </c>
      <c r="E22" s="160">
        <f t="shared" si="1"/>
        <v>0</v>
      </c>
      <c r="F22" s="160">
        <f t="shared" si="1"/>
        <v>0</v>
      </c>
    </row>
    <row r="23" s="143" customFormat="1" ht="20.5" customHeight="1" spans="1:6">
      <c r="A23" s="163" t="s">
        <v>52</v>
      </c>
      <c r="B23" s="160">
        <f t="shared" si="0"/>
        <v>416576694.56</v>
      </c>
      <c r="C23" s="160">
        <f>C6+C7-C16</f>
        <v>352933556.42</v>
      </c>
      <c r="D23" s="160">
        <f>D6+D7-D16</f>
        <v>63643138.14</v>
      </c>
      <c r="E23" s="160">
        <f>E6+E7-E16</f>
        <v>0</v>
      </c>
      <c r="F23" s="160">
        <f>F6+F7-F16</f>
        <v>0</v>
      </c>
    </row>
    <row r="82" ht="13.5"/>
  </sheetData>
  <mergeCells count="1">
    <mergeCell ref="A2:F2"/>
  </mergeCells>
  <pageMargins left="1.37777777777778" right="0.786805555555556" top="0.747916666666667" bottom="0.747916666666667" header="0.314583333333333" footer="0.314583333333333"/>
  <pageSetup paperSize="9" pageOrder="overThenDown" orientation="landscape" errors="blank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56"/>
  <sheetViews>
    <sheetView workbookViewId="0">
      <selection activeCell="A2" sqref="A2:F2"/>
    </sheetView>
  </sheetViews>
  <sheetFormatPr defaultColWidth="27.75" defaultRowHeight="13.5" outlineLevelCol="5"/>
  <cols>
    <col min="1" max="1" width="33.3583333333333" style="106" customWidth="1"/>
    <col min="2" max="2" width="13.2083333333333" style="107" customWidth="1"/>
    <col min="3" max="3" width="13.525" style="107" customWidth="1"/>
    <col min="4" max="4" width="33.9083333333333" style="106" customWidth="1"/>
    <col min="5" max="5" width="14.975" style="108" customWidth="1"/>
    <col min="6" max="6" width="15.0833333333333" style="108" customWidth="1"/>
    <col min="7" max="16384" width="27.75" style="107"/>
  </cols>
  <sheetData>
    <row r="1" ht="19" customHeight="1" spans="1:6">
      <c r="A1" s="5" t="s">
        <v>53</v>
      </c>
      <c r="B1" s="109"/>
      <c r="C1" s="110"/>
      <c r="D1" s="111"/>
      <c r="E1" s="110"/>
      <c r="F1" s="110"/>
    </row>
    <row r="2" ht="26.25" customHeight="1" spans="1:6">
      <c r="A2" s="112" t="s">
        <v>54</v>
      </c>
      <c r="B2" s="113"/>
      <c r="C2" s="113"/>
      <c r="D2" s="113"/>
      <c r="E2" s="113"/>
      <c r="F2" s="113"/>
    </row>
    <row r="3" s="100" customFormat="1" ht="26.25" customHeight="1" spans="1:6">
      <c r="A3" s="114"/>
      <c r="B3" s="115"/>
      <c r="C3" s="115"/>
      <c r="D3" s="114"/>
      <c r="E3" s="115"/>
      <c r="F3" s="115" t="s">
        <v>32</v>
      </c>
    </row>
    <row r="4" s="101" customFormat="1" ht="26.25" customHeight="1" spans="1:6">
      <c r="A4" s="116" t="s">
        <v>55</v>
      </c>
      <c r="B4" s="116"/>
      <c r="C4" s="116"/>
      <c r="D4" s="116" t="s">
        <v>56</v>
      </c>
      <c r="E4" s="116"/>
      <c r="F4" s="116"/>
    </row>
    <row r="5" s="102" customFormat="1" ht="24" customHeight="1" spans="1:6">
      <c r="A5" s="116" t="s">
        <v>57</v>
      </c>
      <c r="B5" s="116" t="s">
        <v>58</v>
      </c>
      <c r="C5" s="116" t="s">
        <v>59</v>
      </c>
      <c r="D5" s="116" t="s">
        <v>60</v>
      </c>
      <c r="E5" s="116" t="s">
        <v>58</v>
      </c>
      <c r="F5" s="116" t="s">
        <v>59</v>
      </c>
    </row>
    <row r="6" s="102" customFormat="1" ht="24" customHeight="1" spans="1:6">
      <c r="A6" s="116"/>
      <c r="B6" s="116"/>
      <c r="C6" s="116"/>
      <c r="D6" s="116"/>
      <c r="E6" s="116"/>
      <c r="F6" s="116"/>
    </row>
    <row r="7" s="103" customFormat="1" ht="24" customHeight="1" spans="1:6">
      <c r="A7" s="117" t="s">
        <v>61</v>
      </c>
      <c r="B7" s="118">
        <v>125379831.97</v>
      </c>
      <c r="C7" s="118">
        <v>138101178.68</v>
      </c>
      <c r="D7" s="117" t="s">
        <v>62</v>
      </c>
      <c r="E7" s="119">
        <v>93586040</v>
      </c>
      <c r="F7" s="119">
        <v>105238258.54</v>
      </c>
    </row>
    <row r="8" s="103" customFormat="1" ht="24" customHeight="1" spans="1:6">
      <c r="A8" s="120" t="s">
        <v>63</v>
      </c>
      <c r="B8" s="118">
        <v>266815665.56</v>
      </c>
      <c r="C8" s="118">
        <v>271364963.51</v>
      </c>
      <c r="D8" s="120" t="s">
        <v>64</v>
      </c>
      <c r="E8" s="119">
        <v>230581360.1</v>
      </c>
      <c r="F8" s="119">
        <v>251339427.12</v>
      </c>
    </row>
    <row r="9" s="103" customFormat="1" ht="24" customHeight="1" spans="1:6">
      <c r="A9" s="117" t="s">
        <v>65</v>
      </c>
      <c r="B9" s="118">
        <v>6267593.89</v>
      </c>
      <c r="C9" s="118">
        <v>7470426.19</v>
      </c>
      <c r="D9" s="117" t="s">
        <v>66</v>
      </c>
      <c r="E9" s="119">
        <v>16607603.37</v>
      </c>
      <c r="F9" s="119">
        <v>13717077.88</v>
      </c>
    </row>
    <row r="10" s="103" customFormat="1" ht="24" customHeight="1" spans="1:6">
      <c r="A10" s="117" t="s">
        <v>67</v>
      </c>
      <c r="B10" s="118">
        <v>12605365.12</v>
      </c>
      <c r="C10" s="118">
        <v>13341542.29</v>
      </c>
      <c r="D10" s="117" t="s">
        <v>68</v>
      </c>
      <c r="E10" s="119">
        <v>9690000</v>
      </c>
      <c r="F10" s="119">
        <v>17052937.27</v>
      </c>
    </row>
    <row r="11" s="103" customFormat="1" ht="24" customHeight="1" spans="1:6">
      <c r="A11" s="117" t="s">
        <v>69</v>
      </c>
      <c r="B11" s="121">
        <f>SUM(B7:B10)</f>
        <v>411068456.54</v>
      </c>
      <c r="C11" s="121">
        <f>SUM(C7:C10)</f>
        <v>430278110.67</v>
      </c>
      <c r="D11" s="117" t="s">
        <v>70</v>
      </c>
      <c r="E11" s="121">
        <f>SUM(E7:E10)</f>
        <v>350465003.47</v>
      </c>
      <c r="F11" s="121">
        <f>SUM(F7:F10)</f>
        <v>387347700.81</v>
      </c>
    </row>
    <row r="12" s="103" customFormat="1" ht="24" customHeight="1" spans="1:6">
      <c r="A12" s="117" t="s">
        <v>71</v>
      </c>
      <c r="B12" s="119">
        <v>296099109.13</v>
      </c>
      <c r="C12" s="119">
        <v>363688238.03</v>
      </c>
      <c r="D12" s="122" t="s">
        <v>72</v>
      </c>
      <c r="E12" s="119">
        <v>19311927.54</v>
      </c>
      <c r="F12" s="119">
        <v>20961968.48</v>
      </c>
    </row>
    <row r="13" s="103" customFormat="1" ht="24" customHeight="1" spans="1:6">
      <c r="A13" s="117" t="s">
        <v>73</v>
      </c>
      <c r="B13" s="123">
        <v>26297603.37</v>
      </c>
      <c r="C13" s="123">
        <v>30920015.15</v>
      </c>
      <c r="D13" s="122" t="s">
        <v>74</v>
      </c>
      <c r="E13" s="119">
        <v>363688238.03</v>
      </c>
      <c r="F13" s="119">
        <v>416576694.56</v>
      </c>
    </row>
    <row r="14" s="103" customFormat="1" ht="24" customHeight="1" spans="1:6">
      <c r="A14" s="117" t="s">
        <v>75</v>
      </c>
      <c r="B14" s="121">
        <f>B11+B12+B13</f>
        <v>733465169.04</v>
      </c>
      <c r="C14" s="121">
        <f>C11+C12+C13</f>
        <v>824886363.85</v>
      </c>
      <c r="D14" s="117" t="s">
        <v>76</v>
      </c>
      <c r="E14" s="121">
        <f>+E12+E13+E11</f>
        <v>733465169.04</v>
      </c>
      <c r="F14" s="121">
        <f>+F12+F13+F11</f>
        <v>824886363.85</v>
      </c>
    </row>
    <row r="15" s="100" customFormat="1" ht="14.25" hidden="1" customHeight="1" spans="1:6">
      <c r="A15" s="124" t="s">
        <v>77</v>
      </c>
      <c r="B15" s="125">
        <v>5894.569772</v>
      </c>
      <c r="C15" s="125">
        <v>4749.35808</v>
      </c>
      <c r="D15" s="124" t="s">
        <v>78</v>
      </c>
      <c r="E15" s="126">
        <v>15189.693526</v>
      </c>
      <c r="F15" s="127">
        <v>16761.067544</v>
      </c>
    </row>
    <row r="16" s="100" customFormat="1" hidden="1" customHeight="1" spans="1:6">
      <c r="A16" s="128" t="s">
        <v>79</v>
      </c>
      <c r="B16" s="129">
        <v>6969.48471</v>
      </c>
      <c r="C16" s="129">
        <v>7329.58711</v>
      </c>
      <c r="D16" s="128" t="s">
        <v>80</v>
      </c>
      <c r="E16" s="130">
        <v>5099.677622</v>
      </c>
      <c r="F16" s="130">
        <v>5231.38229</v>
      </c>
    </row>
    <row r="17" s="104" customFormat="1" ht="22.5" hidden="1" customHeight="1" spans="1:6">
      <c r="A17" s="124" t="s">
        <v>77</v>
      </c>
      <c r="B17" s="125">
        <v>10042.909302</v>
      </c>
      <c r="C17" s="131">
        <v>10073.213982</v>
      </c>
      <c r="D17" s="124" t="s">
        <v>81</v>
      </c>
      <c r="E17" s="132">
        <v>13297.152288</v>
      </c>
      <c r="F17" s="133">
        <v>14670.168192</v>
      </c>
    </row>
    <row r="18" s="100" customFormat="1" hidden="1" customHeight="1" spans="1:6">
      <c r="A18" s="128" t="s">
        <v>82</v>
      </c>
      <c r="B18" s="129">
        <v>562.389605</v>
      </c>
      <c r="C18" s="129">
        <v>589.054884</v>
      </c>
      <c r="D18" s="128" t="s">
        <v>83</v>
      </c>
      <c r="E18" s="130">
        <v>314.879424</v>
      </c>
      <c r="F18" s="130">
        <v>334.8773</v>
      </c>
    </row>
    <row r="19" s="100" customFormat="1" hidden="1" customHeight="1" spans="1:6">
      <c r="A19" s="128" t="s">
        <v>84</v>
      </c>
      <c r="B19" s="129">
        <v>638.243681</v>
      </c>
      <c r="C19" s="129">
        <v>683.79061</v>
      </c>
      <c r="D19" s="128" t="s">
        <v>85</v>
      </c>
      <c r="E19" s="130">
        <v>221.30088</v>
      </c>
      <c r="F19" s="130">
        <v>258.98122</v>
      </c>
    </row>
    <row r="20" s="100" customFormat="1" hidden="1" customHeight="1" spans="1:6">
      <c r="A20" s="128"/>
      <c r="B20" s="129">
        <f>SUM(B15:B19)</f>
        <v>24107.59707</v>
      </c>
      <c r="C20" s="129">
        <f t="shared" ref="C20:F20" si="0">SUM(C15:C19)</f>
        <v>23425.004666</v>
      </c>
      <c r="D20" s="128">
        <f t="shared" si="0"/>
        <v>0</v>
      </c>
      <c r="E20" s="130">
        <f t="shared" si="0"/>
        <v>34122.70374</v>
      </c>
      <c r="F20" s="130">
        <f t="shared" si="0"/>
        <v>37256.476546</v>
      </c>
    </row>
    <row r="21" s="100" customFormat="1" hidden="1" customHeight="1" spans="1:6">
      <c r="A21" s="128"/>
      <c r="B21" s="129"/>
      <c r="C21" s="129"/>
      <c r="D21" s="128"/>
      <c r="E21" s="130"/>
      <c r="F21" s="130"/>
    </row>
    <row r="22" s="100" customFormat="1" hidden="1" customHeight="1" spans="1:6">
      <c r="A22" s="128"/>
      <c r="B22" s="129"/>
      <c r="C22" s="129"/>
      <c r="D22" s="128"/>
      <c r="E22" s="130"/>
      <c r="F22" s="130"/>
    </row>
    <row r="23" s="100" customFormat="1" hidden="1" customHeight="1" spans="1:6">
      <c r="A23" s="128"/>
      <c r="B23" s="129"/>
      <c r="C23" s="129"/>
      <c r="D23" s="128"/>
      <c r="E23" s="130"/>
      <c r="F23" s="130"/>
    </row>
    <row r="24" s="100" customFormat="1" hidden="1" customHeight="1" spans="1:6">
      <c r="A24" s="128"/>
      <c r="B24" s="129"/>
      <c r="C24" s="129"/>
      <c r="D24" s="128"/>
      <c r="E24" s="130"/>
      <c r="F24" s="130"/>
    </row>
    <row r="25" s="100" customFormat="1" hidden="1" customHeight="1" spans="1:6">
      <c r="A25" s="128"/>
      <c r="B25" s="129"/>
      <c r="C25" s="129"/>
      <c r="D25" s="128"/>
      <c r="E25" s="130"/>
      <c r="F25" s="130"/>
    </row>
    <row r="26" s="100" customFormat="1" hidden="1" customHeight="1" spans="1:6">
      <c r="A26" s="128"/>
      <c r="B26" s="129"/>
      <c r="C26" s="129"/>
      <c r="D26" s="128"/>
      <c r="E26" s="130"/>
      <c r="F26" s="130"/>
    </row>
    <row r="27" s="100" customFormat="1" hidden="1" customHeight="1" spans="1:6">
      <c r="A27" s="128"/>
      <c r="B27" s="129"/>
      <c r="C27" s="129"/>
      <c r="D27" s="128"/>
      <c r="E27" s="130"/>
      <c r="F27" s="130"/>
    </row>
    <row r="28" s="100" customFormat="1" hidden="1" customHeight="1" spans="1:6">
      <c r="A28" s="128"/>
      <c r="B28" s="129"/>
      <c r="C28" s="129"/>
      <c r="D28" s="128"/>
      <c r="E28" s="130"/>
      <c r="F28" s="130"/>
    </row>
    <row r="29" s="100" customFormat="1" hidden="1" customHeight="1" spans="1:6">
      <c r="A29" s="128"/>
      <c r="B29" s="129"/>
      <c r="C29" s="129"/>
      <c r="D29" s="128"/>
      <c r="E29" s="130"/>
      <c r="F29" s="130"/>
    </row>
    <row r="30" s="100" customFormat="1" ht="14.25" hidden="1" customHeight="1" spans="1:6">
      <c r="A30" s="134" t="s">
        <v>86</v>
      </c>
      <c r="B30" s="125">
        <v>5761.029811</v>
      </c>
      <c r="C30" s="125">
        <v>16761.067544</v>
      </c>
      <c r="D30" s="134" t="s">
        <v>87</v>
      </c>
      <c r="E30" s="126">
        <v>0</v>
      </c>
      <c r="F30" s="133">
        <v>0</v>
      </c>
    </row>
    <row r="31" s="105" customFormat="1" ht="22.5" hidden="1" customHeight="1" spans="1:6">
      <c r="A31" s="124" t="s">
        <v>88</v>
      </c>
      <c r="B31" s="125">
        <v>0</v>
      </c>
      <c r="C31" s="125">
        <v>0</v>
      </c>
      <c r="D31" s="135" t="s">
        <v>89</v>
      </c>
      <c r="E31" s="132">
        <v>66</v>
      </c>
      <c r="F31" s="132">
        <v>55.2</v>
      </c>
    </row>
    <row r="32" s="105" customFormat="1" ht="18.75" hidden="1" customHeight="1" spans="1:6">
      <c r="A32" s="124" t="s">
        <v>90</v>
      </c>
      <c r="B32" s="125">
        <v>0</v>
      </c>
      <c r="C32" s="125">
        <v>0</v>
      </c>
      <c r="D32" s="124" t="s">
        <v>91</v>
      </c>
      <c r="E32" s="136">
        <v>170</v>
      </c>
      <c r="F32" s="136">
        <v>182</v>
      </c>
    </row>
    <row r="33" s="105" customFormat="1" ht="22.5" hidden="1" customHeight="1" spans="1:6">
      <c r="A33" s="134" t="s">
        <v>92</v>
      </c>
      <c r="B33" s="125">
        <v>0</v>
      </c>
      <c r="C33" s="125">
        <v>0</v>
      </c>
      <c r="D33" s="134" t="s">
        <v>93</v>
      </c>
      <c r="E33" s="126">
        <v>1905.265904</v>
      </c>
      <c r="F33" s="133">
        <v>4749.35808</v>
      </c>
    </row>
    <row r="34" s="100" customFormat="1" hidden="1" customHeight="1" spans="1:6">
      <c r="A34" s="128"/>
      <c r="B34" s="129">
        <f>SUM(B30:B33)</f>
        <v>5761.029811</v>
      </c>
      <c r="C34" s="129">
        <f t="shared" ref="C34:F34" si="1">SUM(C30:C33)</f>
        <v>16761.067544</v>
      </c>
      <c r="D34" s="128">
        <f t="shared" si="1"/>
        <v>0</v>
      </c>
      <c r="E34" s="130">
        <f t="shared" si="1"/>
        <v>2141.265904</v>
      </c>
      <c r="F34" s="130">
        <f t="shared" si="1"/>
        <v>4986.55808</v>
      </c>
    </row>
    <row r="35" s="100" customFormat="1" hidden="1" customHeight="1" spans="1:6">
      <c r="A35" s="128"/>
      <c r="B35" s="129">
        <f>B20+B34</f>
        <v>29868.626881</v>
      </c>
      <c r="C35" s="129">
        <f t="shared" ref="C35:F35" si="2">C20+C34</f>
        <v>40186.07221</v>
      </c>
      <c r="D35" s="128">
        <f t="shared" si="2"/>
        <v>0</v>
      </c>
      <c r="E35" s="130">
        <f t="shared" si="2"/>
        <v>36263.969644</v>
      </c>
      <c r="F35" s="130">
        <f t="shared" si="2"/>
        <v>42243.034626</v>
      </c>
    </row>
    <row r="36" s="100" customFormat="1" hidden="1" customHeight="1" spans="1:6">
      <c r="A36" s="128"/>
      <c r="B36" s="129"/>
      <c r="C36" s="129"/>
      <c r="D36" s="128"/>
      <c r="E36" s="130"/>
      <c r="F36" s="130"/>
    </row>
    <row r="37" s="100" customFormat="1" hidden="1" customHeight="1" spans="1:6">
      <c r="A37" s="128"/>
      <c r="B37" s="129"/>
      <c r="C37" s="129"/>
      <c r="D37" s="128"/>
      <c r="E37" s="130"/>
      <c r="F37" s="130"/>
    </row>
    <row r="38" s="100" customFormat="1" ht="14.25" hidden="1" customHeight="1" spans="1:6">
      <c r="A38" s="137" t="s">
        <v>94</v>
      </c>
      <c r="B38" s="138">
        <v>5439.359847</v>
      </c>
      <c r="C38" s="129">
        <v>0</v>
      </c>
      <c r="D38" s="128" t="s">
        <v>95</v>
      </c>
      <c r="E38" s="130">
        <v>0</v>
      </c>
      <c r="F38" s="130">
        <v>0</v>
      </c>
    </row>
    <row r="39" s="100" customFormat="1" ht="14.25" hidden="1" customHeight="1" spans="1:6">
      <c r="A39" s="139" t="s">
        <v>96</v>
      </c>
      <c r="B39" s="140">
        <v>13747.40401</v>
      </c>
      <c r="C39" s="129">
        <v>15617.211098</v>
      </c>
      <c r="D39" s="128" t="s">
        <v>95</v>
      </c>
      <c r="E39" s="130">
        <v>15617.211098</v>
      </c>
      <c r="F39" s="130">
        <v>17715.415918</v>
      </c>
    </row>
    <row r="40" s="100" customFormat="1" ht="14.25" hidden="1" customHeight="1" spans="1:6">
      <c r="A40" s="124" t="s">
        <v>94</v>
      </c>
      <c r="B40" s="125">
        <v>13656.738216</v>
      </c>
      <c r="C40" s="129">
        <v>10402.49523</v>
      </c>
      <c r="D40" s="128" t="s">
        <v>97</v>
      </c>
      <c r="E40" s="130">
        <v>10402.49523</v>
      </c>
      <c r="F40" s="130">
        <v>5805.54102</v>
      </c>
    </row>
    <row r="41" s="100" customFormat="1" ht="14.25" hidden="1" customHeight="1" spans="1:6">
      <c r="A41" s="124" t="s">
        <v>98</v>
      </c>
      <c r="B41" s="125">
        <v>749.182701</v>
      </c>
      <c r="C41" s="129">
        <v>930.692882</v>
      </c>
      <c r="D41" s="128" t="s">
        <v>99</v>
      </c>
      <c r="E41" s="130">
        <v>930.692882</v>
      </c>
      <c r="F41" s="130">
        <v>1129.670466</v>
      </c>
    </row>
    <row r="42" s="100" customFormat="1" ht="14.25" hidden="1" customHeight="1" spans="1:6">
      <c r="A42" s="124" t="s">
        <v>100</v>
      </c>
      <c r="B42" s="125">
        <v>1654.498938</v>
      </c>
      <c r="C42" s="129">
        <v>1901.441739</v>
      </c>
      <c r="D42" s="128" t="s">
        <v>101</v>
      </c>
      <c r="E42" s="130">
        <v>1901.441739</v>
      </c>
      <c r="F42" s="130">
        <v>2144.251129</v>
      </c>
    </row>
    <row r="43" s="100" customFormat="1" hidden="1" customHeight="1" spans="1:6">
      <c r="A43" s="128"/>
      <c r="B43" s="129">
        <f>SUM(B38:B42)</f>
        <v>35247.183712</v>
      </c>
      <c r="C43" s="129">
        <f t="shared" ref="C43:F43" si="3">SUM(C38:C42)</f>
        <v>28851.840949</v>
      </c>
      <c r="D43" s="128">
        <f t="shared" si="3"/>
        <v>0</v>
      </c>
      <c r="E43" s="130">
        <f t="shared" si="3"/>
        <v>28851.840949</v>
      </c>
      <c r="F43" s="130">
        <f t="shared" si="3"/>
        <v>26794.878533</v>
      </c>
    </row>
    <row r="44" s="100" customFormat="1" hidden="1" customHeight="1" spans="1:6">
      <c r="A44" s="128"/>
      <c r="B44" s="129"/>
      <c r="C44" s="129"/>
      <c r="D44" s="128"/>
      <c r="E44" s="130"/>
      <c r="F44" s="130"/>
    </row>
    <row r="45" s="100" customFormat="1" hidden="1" customHeight="1" spans="1:6">
      <c r="A45" s="128"/>
      <c r="B45" s="129"/>
      <c r="C45" s="129"/>
      <c r="D45" s="128"/>
      <c r="E45" s="130"/>
      <c r="F45" s="130"/>
    </row>
    <row r="46" s="100" customFormat="1" hidden="1" customHeight="1" spans="1:6">
      <c r="A46" s="128"/>
      <c r="B46" s="129"/>
      <c r="C46" s="129"/>
      <c r="D46" s="128"/>
      <c r="E46" s="130"/>
      <c r="F46" s="130"/>
    </row>
    <row r="47" s="100" customFormat="1" hidden="1" customHeight="1" spans="1:6">
      <c r="A47" s="128"/>
      <c r="B47" s="129"/>
      <c r="C47" s="129"/>
      <c r="D47" s="128"/>
      <c r="E47" s="130"/>
      <c r="F47" s="130"/>
    </row>
    <row r="48" s="100" customFormat="1" hidden="1" customHeight="1" spans="1:6">
      <c r="A48" s="128"/>
      <c r="B48" s="129"/>
      <c r="C48" s="129"/>
      <c r="D48" s="128"/>
      <c r="E48" s="130"/>
      <c r="F48" s="130"/>
    </row>
    <row r="49" s="100" customFormat="1" hidden="1" customHeight="1" spans="1:6">
      <c r="A49" s="128"/>
      <c r="B49" s="129"/>
      <c r="C49" s="129"/>
      <c r="D49" s="128"/>
      <c r="E49" s="130"/>
      <c r="F49" s="130"/>
    </row>
    <row r="50" s="100" customFormat="1" hidden="1" customHeight="1" spans="1:6">
      <c r="A50" s="128"/>
      <c r="B50" s="129"/>
      <c r="C50" s="129"/>
      <c r="D50" s="128"/>
      <c r="E50" s="130"/>
      <c r="F50" s="130"/>
    </row>
    <row r="51" s="100" customFormat="1" hidden="1" customHeight="1" spans="1:6">
      <c r="A51" s="128"/>
      <c r="B51" s="129"/>
      <c r="C51" s="129"/>
      <c r="D51" s="128"/>
      <c r="E51" s="130"/>
      <c r="F51" s="130"/>
    </row>
    <row r="52" s="100" customFormat="1" hidden="1" customHeight="1" spans="1:6">
      <c r="A52" s="128"/>
      <c r="B52" s="129"/>
      <c r="C52" s="129"/>
      <c r="D52" s="128"/>
      <c r="E52" s="130"/>
      <c r="F52" s="130"/>
    </row>
    <row r="53" s="100" customFormat="1" hidden="1" customHeight="1" spans="1:6">
      <c r="A53" s="128"/>
      <c r="B53" s="129"/>
      <c r="C53" s="129"/>
      <c r="D53" s="128"/>
      <c r="E53" s="130"/>
      <c r="F53" s="130"/>
    </row>
    <row r="54" s="100" customFormat="1" hidden="1" customHeight="1" spans="1:6">
      <c r="A54" s="128"/>
      <c r="B54" s="129"/>
      <c r="C54" s="129"/>
      <c r="D54" s="128"/>
      <c r="E54" s="130"/>
      <c r="F54" s="130"/>
    </row>
    <row r="55" s="100" customFormat="1" hidden="1" customHeight="1" spans="1:6">
      <c r="A55" s="128"/>
      <c r="B55" s="129"/>
      <c r="C55" s="129"/>
      <c r="D55" s="128"/>
      <c r="E55" s="130"/>
      <c r="F55" s="130"/>
    </row>
    <row r="56" s="100" customFormat="1" ht="12.75" spans="1:6">
      <c r="A56" s="128"/>
      <c r="B56" s="129"/>
      <c r="C56" s="129"/>
      <c r="D56" s="128"/>
      <c r="E56" s="130"/>
      <c r="F56" s="46"/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ageMargins left="1.37777777777778" right="0.786805555555556" top="0.747916666666667" bottom="0.747916666666667" header="0.314583333333333" footer="0.314583333333333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25"/>
  <sheetViews>
    <sheetView showGridLines="0" zoomScale="115" zoomScaleNormal="115" workbookViewId="0">
      <pane topLeftCell="B5" activePane="bottomRight" state="frozen"/>
      <selection activeCell="D3" sqref="D3"/>
    </sheetView>
  </sheetViews>
  <sheetFormatPr defaultColWidth="8" defaultRowHeight="13.5" outlineLevelCol="5"/>
  <cols>
    <col min="1" max="1" width="30.175" style="3" customWidth="1"/>
    <col min="2" max="2" width="19.4083333333333" style="3" customWidth="1"/>
    <col min="3" max="3" width="16.85" style="3" customWidth="1"/>
    <col min="4" max="4" width="22.8333333333333" style="3" customWidth="1"/>
    <col min="5" max="5" width="15.7" style="3" customWidth="1"/>
    <col min="6" max="6" width="19.075" style="3" customWidth="1"/>
    <col min="7" max="16384" width="8" style="4"/>
  </cols>
  <sheetData>
    <row r="1" ht="19" customHeight="1" spans="1:1">
      <c r="A1" s="5" t="s">
        <v>102</v>
      </c>
    </row>
    <row r="2" ht="28" customHeight="1" spans="1:6">
      <c r="A2" s="42" t="s">
        <v>103</v>
      </c>
      <c r="B2" s="93"/>
      <c r="C2" s="93"/>
      <c r="D2" s="93"/>
      <c r="E2" s="93"/>
      <c r="F2" s="93"/>
    </row>
    <row r="3" s="2" customFormat="1" ht="18.5" customHeight="1" spans="1:6">
      <c r="A3" s="55"/>
      <c r="B3" s="55"/>
      <c r="C3" s="55"/>
      <c r="D3" s="55"/>
      <c r="E3" s="45"/>
      <c r="F3" s="46"/>
    </row>
    <row r="4" s="2" customFormat="1" ht="18.5" customHeight="1" spans="1:6">
      <c r="A4" s="73"/>
      <c r="B4" s="73"/>
      <c r="C4" s="73"/>
      <c r="D4" s="73"/>
      <c r="E4" s="74"/>
      <c r="F4" s="74" t="s">
        <v>104</v>
      </c>
    </row>
    <row r="5" s="92" customFormat="1" ht="30" customHeight="1" spans="1:6">
      <c r="A5" s="75" t="s">
        <v>105</v>
      </c>
      <c r="B5" s="75" t="s">
        <v>106</v>
      </c>
      <c r="C5" s="75" t="s">
        <v>107</v>
      </c>
      <c r="D5" s="75" t="s">
        <v>105</v>
      </c>
      <c r="E5" s="75" t="s">
        <v>106</v>
      </c>
      <c r="F5" s="75" t="s">
        <v>107</v>
      </c>
    </row>
    <row r="6" s="92" customFormat="1" ht="18.5" customHeight="1" spans="1:6">
      <c r="A6" s="94" t="s">
        <v>108</v>
      </c>
      <c r="B6" s="67">
        <v>25671913.07</v>
      </c>
      <c r="C6" s="67">
        <v>26982500</v>
      </c>
      <c r="D6" s="80" t="s">
        <v>109</v>
      </c>
      <c r="E6" s="77">
        <v>84532440</v>
      </c>
      <c r="F6" s="77">
        <v>93995047.26</v>
      </c>
    </row>
    <row r="7" s="92" customFormat="1" ht="18.5" customHeight="1" spans="1:6">
      <c r="A7" s="94" t="s">
        <v>110</v>
      </c>
      <c r="B7" s="67">
        <v>21450126.67</v>
      </c>
      <c r="C7" s="67">
        <v>21637600</v>
      </c>
      <c r="D7" s="80" t="s">
        <v>111</v>
      </c>
      <c r="E7" s="77">
        <v>6422400</v>
      </c>
      <c r="F7" s="77">
        <v>7393211.28</v>
      </c>
    </row>
    <row r="8" s="92" customFormat="1" ht="18.5" customHeight="1" spans="1:6">
      <c r="A8" s="94" t="s">
        <v>112</v>
      </c>
      <c r="B8" s="67">
        <v>3618086.4</v>
      </c>
      <c r="C8" s="67">
        <v>4740000</v>
      </c>
      <c r="D8" s="80" t="s">
        <v>113</v>
      </c>
      <c r="E8" s="77">
        <v>2580000</v>
      </c>
      <c r="F8" s="77">
        <v>3800000</v>
      </c>
    </row>
    <row r="9" s="92" customFormat="1" ht="18.5" customHeight="1" spans="1:6">
      <c r="A9" s="94" t="s">
        <v>114</v>
      </c>
      <c r="B9" s="67">
        <v>0</v>
      </c>
      <c r="C9" s="67">
        <v>0</v>
      </c>
      <c r="D9" s="80" t="s">
        <v>115</v>
      </c>
      <c r="E9" s="77">
        <v>51000</v>
      </c>
      <c r="F9" s="77">
        <v>50000</v>
      </c>
    </row>
    <row r="10" s="92" customFormat="1" ht="18.5" customHeight="1" spans="1:6">
      <c r="A10" s="59" t="s">
        <v>116</v>
      </c>
      <c r="B10" s="63">
        <v>603700</v>
      </c>
      <c r="C10" s="63">
        <v>604900</v>
      </c>
      <c r="D10" s="80" t="s">
        <v>117</v>
      </c>
      <c r="E10" s="77">
        <v>200</v>
      </c>
      <c r="F10" s="77">
        <v>0</v>
      </c>
    </row>
    <row r="11" s="92" customFormat="1" ht="18.5" customHeight="1" spans="1:6">
      <c r="A11" s="95" t="s">
        <v>118</v>
      </c>
      <c r="B11" s="96">
        <v>92294210.5</v>
      </c>
      <c r="C11" s="97">
        <v>103993037.96</v>
      </c>
      <c r="D11" s="21" t="s">
        <v>119</v>
      </c>
      <c r="E11" s="21" t="s">
        <v>119</v>
      </c>
      <c r="F11" s="21" t="s">
        <v>119</v>
      </c>
    </row>
    <row r="12" s="92" customFormat="1" ht="18.5" customHeight="1" spans="1:6">
      <c r="A12" s="14" t="s">
        <v>120</v>
      </c>
      <c r="B12" s="39">
        <v>84532440</v>
      </c>
      <c r="C12" s="90">
        <v>93995047.26</v>
      </c>
      <c r="D12" s="21" t="s">
        <v>119</v>
      </c>
      <c r="E12" s="21" t="s">
        <v>119</v>
      </c>
      <c r="F12" s="21" t="s">
        <v>119</v>
      </c>
    </row>
    <row r="13" s="92" customFormat="1" ht="18.5" customHeight="1" spans="1:6">
      <c r="A13" s="25" t="s">
        <v>121</v>
      </c>
      <c r="B13" s="39">
        <v>5181770.5</v>
      </c>
      <c r="C13" s="90">
        <v>6197990.7</v>
      </c>
      <c r="D13" s="21" t="s">
        <v>119</v>
      </c>
      <c r="E13" s="21" t="s">
        <v>119</v>
      </c>
      <c r="F13" s="21" t="s">
        <v>119</v>
      </c>
    </row>
    <row r="14" s="92" customFormat="1" ht="18.5" customHeight="1" spans="1:6">
      <c r="A14" s="59" t="s">
        <v>122</v>
      </c>
      <c r="B14" s="39">
        <v>0</v>
      </c>
      <c r="C14" s="90">
        <v>0</v>
      </c>
      <c r="D14" s="21" t="s">
        <v>119</v>
      </c>
      <c r="E14" s="21" t="s">
        <v>119</v>
      </c>
      <c r="F14" s="21" t="s">
        <v>119</v>
      </c>
    </row>
    <row r="15" s="92" customFormat="1" ht="18.5" customHeight="1" spans="1:6">
      <c r="A15" s="14" t="s">
        <v>123</v>
      </c>
      <c r="B15" s="39">
        <v>3140000</v>
      </c>
      <c r="C15" s="90">
        <v>3000000</v>
      </c>
      <c r="D15" s="21" t="s">
        <v>119</v>
      </c>
      <c r="E15" s="21" t="s">
        <v>119</v>
      </c>
      <c r="F15" s="21" t="s">
        <v>119</v>
      </c>
    </row>
    <row r="16" s="92" customFormat="1" ht="18.5" customHeight="1" spans="1:6">
      <c r="A16" s="14" t="s">
        <v>124</v>
      </c>
      <c r="B16" s="39">
        <v>3949908.4</v>
      </c>
      <c r="C16" s="90">
        <v>4065640.72</v>
      </c>
      <c r="D16" s="21" t="s">
        <v>119</v>
      </c>
      <c r="E16" s="21" t="s">
        <v>119</v>
      </c>
      <c r="F16" s="21" t="s">
        <v>119</v>
      </c>
    </row>
    <row r="17" s="92" customFormat="1" ht="18.5" customHeight="1" spans="1:6">
      <c r="A17" s="14" t="s">
        <v>125</v>
      </c>
      <c r="B17" s="39">
        <v>68800</v>
      </c>
      <c r="C17" s="90">
        <v>60000</v>
      </c>
      <c r="D17" s="21" t="s">
        <v>119</v>
      </c>
      <c r="E17" s="21" t="s">
        <v>119</v>
      </c>
      <c r="F17" s="21" t="s">
        <v>119</v>
      </c>
    </row>
    <row r="18" s="92" customFormat="1" ht="18.5" customHeight="1" spans="1:6">
      <c r="A18" s="14" t="s">
        <v>126</v>
      </c>
      <c r="B18" s="39">
        <v>255000</v>
      </c>
      <c r="C18" s="90">
        <v>0</v>
      </c>
      <c r="D18" s="21" t="s">
        <v>119</v>
      </c>
      <c r="E18" s="98" t="s">
        <v>119</v>
      </c>
      <c r="F18" s="98" t="s">
        <v>119</v>
      </c>
    </row>
    <row r="19" s="92" customFormat="1" ht="18.5" customHeight="1" spans="1:6">
      <c r="A19" s="14" t="s">
        <v>127</v>
      </c>
      <c r="B19" s="39">
        <f>B6+B11+B14+B15+B16+B17+B18</f>
        <v>125379831.97</v>
      </c>
      <c r="C19" s="39">
        <f>C6+C11+C14+C15+C16+C17+C18</f>
        <v>138101178.68</v>
      </c>
      <c r="D19" s="99" t="s">
        <v>128</v>
      </c>
      <c r="E19" s="39">
        <f>E6+E7+E8+E9+E10</f>
        <v>93586040</v>
      </c>
      <c r="F19" s="39">
        <f>F6+F7+F8+F9+F10</f>
        <v>105238258.54</v>
      </c>
    </row>
    <row r="20" s="92" customFormat="1" ht="18.5" customHeight="1" spans="1:6">
      <c r="A20" s="14" t="s">
        <v>129</v>
      </c>
      <c r="B20" s="39">
        <v>0</v>
      </c>
      <c r="C20" s="39">
        <v>0</v>
      </c>
      <c r="D20" s="59" t="s">
        <v>130</v>
      </c>
      <c r="E20" s="39">
        <v>0</v>
      </c>
      <c r="F20" s="39">
        <v>0</v>
      </c>
    </row>
    <row r="21" s="92" customFormat="1" ht="18.5" customHeight="1" spans="1:6">
      <c r="A21" s="14" t="s">
        <v>131</v>
      </c>
      <c r="B21" s="39">
        <v>0</v>
      </c>
      <c r="C21" s="39">
        <v>0</v>
      </c>
      <c r="D21" s="99" t="s">
        <v>132</v>
      </c>
      <c r="E21" s="39">
        <v>0</v>
      </c>
      <c r="F21" s="39">
        <v>0</v>
      </c>
    </row>
    <row r="22" s="92" customFormat="1" ht="18.5" customHeight="1" spans="1:6">
      <c r="A22" s="25" t="s">
        <v>133</v>
      </c>
      <c r="B22" s="61">
        <f>B19+B20+B21</f>
        <v>125379831.97</v>
      </c>
      <c r="C22" s="61">
        <f>C19+C20+C21</f>
        <v>138101178.68</v>
      </c>
      <c r="D22" s="94" t="s">
        <v>134</v>
      </c>
      <c r="E22" s="39">
        <f>E19+E20+E21</f>
        <v>93586040</v>
      </c>
      <c r="F22" s="39">
        <f>F19+F20+F21</f>
        <v>105238258.54</v>
      </c>
    </row>
    <row r="23" s="92" customFormat="1" ht="18.5" customHeight="1" spans="1:6">
      <c r="A23" s="21" t="s">
        <v>119</v>
      </c>
      <c r="B23" s="21" t="s">
        <v>119</v>
      </c>
      <c r="C23" s="22" t="s">
        <v>119</v>
      </c>
      <c r="D23" s="59" t="s">
        <v>135</v>
      </c>
      <c r="E23" s="39">
        <f>B22-E22</f>
        <v>31793791.97</v>
      </c>
      <c r="F23" s="39">
        <f>C22-F22</f>
        <v>32862920.14</v>
      </c>
    </row>
    <row r="24" s="92" customFormat="1" ht="18.5" customHeight="1" spans="1:6">
      <c r="A24" s="94" t="s">
        <v>136</v>
      </c>
      <c r="B24" s="67">
        <v>288276844.31</v>
      </c>
      <c r="C24" s="67">
        <f>E24</f>
        <v>320070636.28</v>
      </c>
      <c r="D24" s="99" t="s">
        <v>137</v>
      </c>
      <c r="E24" s="39">
        <f>B24+E23</f>
        <v>320070636.28</v>
      </c>
      <c r="F24" s="39">
        <f>C24+F23</f>
        <v>352933556.42</v>
      </c>
    </row>
    <row r="25" s="92" customFormat="1" ht="18.5" customHeight="1" spans="1:6">
      <c r="A25" s="21" t="s">
        <v>138</v>
      </c>
      <c r="B25" s="77">
        <f>B22+B24</f>
        <v>413656676.28</v>
      </c>
      <c r="C25" s="77">
        <f>C22+C24</f>
        <v>458171814.96</v>
      </c>
      <c r="D25" s="22" t="s">
        <v>138</v>
      </c>
      <c r="E25" s="61">
        <f>E22+E24</f>
        <v>413656676.28</v>
      </c>
      <c r="F25" s="61">
        <f>F22+F24</f>
        <v>458171814.96</v>
      </c>
    </row>
  </sheetData>
  <mergeCells count="2">
    <mergeCell ref="A2:F2"/>
    <mergeCell ref="E3:F3"/>
  </mergeCells>
  <pageMargins left="1.37777777777778" right="0.786805555555556" top="0.747916666666667" bottom="0.747916666666667" header="0.314583333333333" footer="0.314583333333333"/>
  <pageSetup paperSize="9" fitToHeight="0" pageOrder="overThenDown" orientation="landscape" errors="blank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21"/>
  <sheetViews>
    <sheetView showGridLines="0" showZeros="0" view="pageBreakPreview" zoomScaleNormal="55" workbookViewId="0">
      <pane topLeftCell="B7" activePane="bottomRight" state="frozen"/>
      <selection activeCell="A3" sqref="A3:F3"/>
    </sheetView>
  </sheetViews>
  <sheetFormatPr defaultColWidth="8" defaultRowHeight="13.5" outlineLevelCol="5"/>
  <cols>
    <col min="1" max="1" width="23.2666666666667" style="3" customWidth="1"/>
    <col min="2" max="2" width="21.7583333333333" style="3" customWidth="1"/>
    <col min="3" max="3" width="19.8916666666667" style="3" customWidth="1"/>
    <col min="4" max="4" width="20.2416666666667" style="3" customWidth="1"/>
    <col min="5" max="5" width="18.35" style="3" customWidth="1"/>
    <col min="6" max="6" width="20.4583333333333" style="3" customWidth="1"/>
    <col min="7" max="16384" width="8" style="4"/>
  </cols>
  <sheetData>
    <row r="1" ht="19" customHeight="1" spans="1:1">
      <c r="A1" s="5" t="s">
        <v>139</v>
      </c>
    </row>
    <row r="3" ht="28" customHeight="1" spans="1:6">
      <c r="A3" s="42" t="s">
        <v>140</v>
      </c>
      <c r="B3" s="43"/>
      <c r="C3" s="43"/>
      <c r="D3" s="43"/>
      <c r="E3" s="43"/>
      <c r="F3" s="43"/>
    </row>
    <row r="4" s="2" customFormat="1" ht="18.5" customHeight="1" spans="1:6">
      <c r="A4" s="55"/>
      <c r="B4" s="55"/>
      <c r="C4" s="55"/>
      <c r="D4" s="55"/>
      <c r="E4" s="44"/>
      <c r="F4" s="45"/>
    </row>
    <row r="5" s="2" customFormat="1" ht="18.5" customHeight="1" spans="1:6">
      <c r="A5" s="73"/>
      <c r="B5" s="73"/>
      <c r="C5" s="73"/>
      <c r="D5" s="73"/>
      <c r="E5" s="74"/>
      <c r="F5" s="74" t="s">
        <v>104</v>
      </c>
    </row>
    <row r="6" s="72" customFormat="1" ht="30" customHeight="1" spans="1:6">
      <c r="A6" s="75" t="s">
        <v>105</v>
      </c>
      <c r="B6" s="75" t="s">
        <v>106</v>
      </c>
      <c r="C6" s="75" t="s">
        <v>107</v>
      </c>
      <c r="D6" s="75" t="s">
        <v>105</v>
      </c>
      <c r="E6" s="75" t="s">
        <v>106</v>
      </c>
      <c r="F6" s="75" t="s">
        <v>107</v>
      </c>
    </row>
    <row r="7" s="72" customFormat="1" ht="23.8" customHeight="1" spans="1:6">
      <c r="A7" s="76" t="s">
        <v>141</v>
      </c>
      <c r="B7" s="77">
        <v>131045600</v>
      </c>
      <c r="C7" s="78">
        <v>133664963.51</v>
      </c>
      <c r="D7" s="76" t="s">
        <v>142</v>
      </c>
      <c r="E7" s="77">
        <v>230398439.41</v>
      </c>
      <c r="F7" s="78">
        <v>251179427.12</v>
      </c>
    </row>
    <row r="8" s="72" customFormat="1" ht="23.8" customHeight="1" spans="1:6">
      <c r="A8" s="79" t="s">
        <v>143</v>
      </c>
      <c r="B8" s="77">
        <v>130845600</v>
      </c>
      <c r="C8" s="78">
        <v>133664963.51</v>
      </c>
      <c r="D8" s="79" t="s">
        <v>144</v>
      </c>
      <c r="E8" s="77">
        <v>182920.69</v>
      </c>
      <c r="F8" s="78">
        <v>160000</v>
      </c>
    </row>
    <row r="9" s="72" customFormat="1" ht="23.8" customHeight="1" spans="1:6">
      <c r="A9" s="76" t="s">
        <v>118</v>
      </c>
      <c r="B9" s="77">
        <v>133870000</v>
      </c>
      <c r="C9" s="78">
        <v>136000000</v>
      </c>
      <c r="D9" s="80" t="s">
        <v>145</v>
      </c>
      <c r="E9" s="77">
        <v>0</v>
      </c>
      <c r="F9" s="78">
        <v>0</v>
      </c>
    </row>
    <row r="10" s="72" customFormat="1" ht="23.8" customHeight="1" spans="1:6">
      <c r="A10" s="81" t="s">
        <v>146</v>
      </c>
      <c r="B10" s="77">
        <v>113580000</v>
      </c>
      <c r="C10" s="78">
        <v>115710000</v>
      </c>
      <c r="D10" s="82" t="s">
        <v>119</v>
      </c>
      <c r="E10" s="83" t="s">
        <v>119</v>
      </c>
      <c r="F10" s="83" t="s">
        <v>119</v>
      </c>
    </row>
    <row r="11" s="72" customFormat="1" ht="23.8" customHeight="1" spans="1:6">
      <c r="A11" s="81" t="s">
        <v>147</v>
      </c>
      <c r="B11" s="77">
        <v>960505.68</v>
      </c>
      <c r="C11" s="77">
        <v>1000000</v>
      </c>
      <c r="D11" s="84" t="s">
        <v>119</v>
      </c>
      <c r="E11" s="84" t="s">
        <v>119</v>
      </c>
      <c r="F11" s="85" t="s">
        <v>119</v>
      </c>
    </row>
    <row r="12" s="72" customFormat="1" ht="23.8" customHeight="1" spans="1:6">
      <c r="A12" s="86" t="s">
        <v>148</v>
      </c>
      <c r="B12" s="77">
        <v>927094.2</v>
      </c>
      <c r="C12" s="77">
        <v>700000</v>
      </c>
      <c r="D12" s="84" t="s">
        <v>119</v>
      </c>
      <c r="E12" s="84" t="s">
        <v>119</v>
      </c>
      <c r="F12" s="85" t="s">
        <v>119</v>
      </c>
    </row>
    <row r="13" s="72" customFormat="1" ht="23.8" customHeight="1" spans="1:6">
      <c r="A13" s="81" t="s">
        <v>149</v>
      </c>
      <c r="B13" s="77">
        <v>12465.68</v>
      </c>
      <c r="C13" s="77">
        <v>0</v>
      </c>
      <c r="D13" s="84" t="s">
        <v>119</v>
      </c>
      <c r="E13" s="84" t="s">
        <v>119</v>
      </c>
      <c r="F13" s="85" t="s">
        <v>119</v>
      </c>
    </row>
    <row r="14" s="72" customFormat="1" ht="23.8" customHeight="1" spans="1:6">
      <c r="A14" s="81" t="s">
        <v>150</v>
      </c>
      <c r="B14" s="87">
        <v>0</v>
      </c>
      <c r="C14" s="87">
        <v>0</v>
      </c>
      <c r="D14" s="84" t="s">
        <v>119</v>
      </c>
      <c r="E14" s="84" t="s">
        <v>119</v>
      </c>
      <c r="F14" s="85" t="s">
        <v>119</v>
      </c>
    </row>
    <row r="15" s="72" customFormat="1" ht="23.8" customHeight="1" spans="1:6">
      <c r="A15" s="14" t="s">
        <v>151</v>
      </c>
      <c r="B15" s="61">
        <f>B7+B9+B11+B12+B13</f>
        <v>266815665.56</v>
      </c>
      <c r="C15" s="61">
        <f>C7+C9+C11+C12+C13</f>
        <v>271364963.51</v>
      </c>
      <c r="D15" s="14" t="s">
        <v>152</v>
      </c>
      <c r="E15" s="61">
        <f>E7+E8+E9</f>
        <v>230581360.1</v>
      </c>
      <c r="F15" s="88">
        <f>F7+F8+F9</f>
        <v>251339427.12</v>
      </c>
    </row>
    <row r="16" s="72" customFormat="1" ht="23.8" customHeight="1" spans="1:6">
      <c r="A16" s="81" t="s">
        <v>153</v>
      </c>
      <c r="B16" s="77">
        <v>0</v>
      </c>
      <c r="C16" s="78">
        <v>0</v>
      </c>
      <c r="D16" s="81" t="s">
        <v>154</v>
      </c>
      <c r="E16" s="77">
        <v>0</v>
      </c>
      <c r="F16" s="78">
        <v>0</v>
      </c>
    </row>
    <row r="17" s="72" customFormat="1" ht="23.8" customHeight="1" spans="1:6">
      <c r="A17" s="81" t="s">
        <v>155</v>
      </c>
      <c r="B17" s="87">
        <v>0</v>
      </c>
      <c r="C17" s="89">
        <v>0</v>
      </c>
      <c r="D17" s="81" t="s">
        <v>156</v>
      </c>
      <c r="E17" s="87">
        <v>0</v>
      </c>
      <c r="F17" s="89">
        <v>0</v>
      </c>
    </row>
    <row r="18" s="72" customFormat="1" ht="23.8" customHeight="1" spans="1:6">
      <c r="A18" s="14" t="s">
        <v>157</v>
      </c>
      <c r="B18" s="39">
        <f>B15+B16+B17</f>
        <v>266815665.56</v>
      </c>
      <c r="C18" s="61">
        <f>C15+C16+C17</f>
        <v>271364963.51</v>
      </c>
      <c r="D18" s="14" t="s">
        <v>158</v>
      </c>
      <c r="E18" s="39">
        <f>E15+E16+E17</f>
        <v>230581360.1</v>
      </c>
      <c r="F18" s="90">
        <f>F15+F16+F17</f>
        <v>251339427.12</v>
      </c>
    </row>
    <row r="19" s="72" customFormat="1" ht="23.8" customHeight="1" spans="1:6">
      <c r="A19" s="15" t="s">
        <v>119</v>
      </c>
      <c r="B19" s="26" t="s">
        <v>119</v>
      </c>
      <c r="C19" s="91" t="s">
        <v>119</v>
      </c>
      <c r="D19" s="14" t="s">
        <v>159</v>
      </c>
      <c r="E19" s="39">
        <f>B18-E18</f>
        <v>36234305.46</v>
      </c>
      <c r="F19" s="90">
        <f>C18-F18</f>
        <v>20025536.39</v>
      </c>
    </row>
    <row r="20" s="72" customFormat="1" ht="23.8" customHeight="1" spans="1:6">
      <c r="A20" s="81" t="s">
        <v>160</v>
      </c>
      <c r="B20" s="89">
        <v>7383296.29</v>
      </c>
      <c r="C20" s="39">
        <f>E20</f>
        <v>43617601.75</v>
      </c>
      <c r="D20" s="14" t="s">
        <v>161</v>
      </c>
      <c r="E20" s="39">
        <f>B20+E19</f>
        <v>43617601.75</v>
      </c>
      <c r="F20" s="90">
        <f>C20+F19</f>
        <v>63643138.14</v>
      </c>
    </row>
    <row r="21" s="72" customFormat="1" ht="23.8" customHeight="1" spans="1:6">
      <c r="A21" s="15" t="s">
        <v>138</v>
      </c>
      <c r="B21" s="39">
        <f>B18+B20</f>
        <v>274198961.85</v>
      </c>
      <c r="C21" s="39">
        <f>C18+C20</f>
        <v>314982565.26</v>
      </c>
      <c r="D21" s="15" t="s">
        <v>138</v>
      </c>
      <c r="E21" s="39">
        <f>E18+E20</f>
        <v>274198961.85</v>
      </c>
      <c r="F21" s="88">
        <f>F18+F20</f>
        <v>314982565.26</v>
      </c>
    </row>
  </sheetData>
  <mergeCells count="1">
    <mergeCell ref="A3:F3"/>
  </mergeCells>
  <pageMargins left="1.37777777777778" right="0.786805555555556" top="0.747916666666667" bottom="0.747916666666667" header="0.314583333333333" footer="0.314583333333333"/>
  <pageSetup paperSize="9" fitToHeight="0" pageOrder="overThenDown" orientation="landscape" errors="blank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23"/>
  <sheetViews>
    <sheetView showGridLines="0" showZeros="0" zoomScale="130" zoomScaleNormal="130" workbookViewId="0">
      <pane topLeftCell="B10" activePane="bottomRight" state="frozen"/>
      <selection activeCell="E3" sqref="E3:F3"/>
    </sheetView>
  </sheetViews>
  <sheetFormatPr defaultColWidth="8" defaultRowHeight="13.5" outlineLevelCol="5"/>
  <cols>
    <col min="1" max="1" width="33.2666666666667" style="3" customWidth="1"/>
    <col min="2" max="2" width="15.475" style="3" customWidth="1"/>
    <col min="3" max="3" width="14.1083333333333" style="3" customWidth="1"/>
    <col min="4" max="4" width="28.9583333333333" style="3" customWidth="1"/>
    <col min="5" max="5" width="16.5" style="3" customWidth="1"/>
    <col min="6" max="6" width="15.6166666666667" style="3" customWidth="1"/>
    <col min="7" max="16384" width="8" style="4"/>
  </cols>
  <sheetData>
    <row r="1" ht="19" customHeight="1" spans="1:1">
      <c r="A1" s="5" t="s">
        <v>162</v>
      </c>
    </row>
    <row r="2" s="1" customFormat="1" ht="28.5" customHeight="1" spans="1:6">
      <c r="A2" s="6" t="s">
        <v>163</v>
      </c>
      <c r="B2" s="7"/>
      <c r="C2" s="7"/>
      <c r="D2" s="7"/>
      <c r="E2" s="7"/>
      <c r="F2" s="7"/>
    </row>
    <row r="3" s="2" customFormat="1" ht="18.5" customHeight="1" spans="1:6">
      <c r="A3" s="55"/>
      <c r="B3" s="55"/>
      <c r="C3" s="55"/>
      <c r="D3" s="55"/>
      <c r="E3" s="45"/>
      <c r="F3" s="46"/>
    </row>
    <row r="4" s="2" customFormat="1" ht="18.5" customHeight="1" spans="1:6">
      <c r="A4" s="8"/>
      <c r="B4" s="8"/>
      <c r="C4" s="8"/>
      <c r="D4" s="8"/>
      <c r="E4" s="10"/>
      <c r="F4" s="10" t="s">
        <v>104</v>
      </c>
    </row>
    <row r="5" s="2" customFormat="1" ht="28.5" customHeight="1" spans="1:6">
      <c r="A5" s="56" t="s">
        <v>105</v>
      </c>
      <c r="B5" s="56" t="s">
        <v>106</v>
      </c>
      <c r="C5" s="56" t="s">
        <v>107</v>
      </c>
      <c r="D5" s="56" t="s">
        <v>105</v>
      </c>
      <c r="E5" s="56" t="s">
        <v>106</v>
      </c>
      <c r="F5" s="56" t="s">
        <v>107</v>
      </c>
    </row>
    <row r="6" s="2" customFormat="1" ht="20" customHeight="1" spans="1:6">
      <c r="A6" s="14" t="s">
        <v>164</v>
      </c>
      <c r="B6" s="39">
        <v>6174305.89</v>
      </c>
      <c r="C6" s="39">
        <v>7466926.19</v>
      </c>
      <c r="D6" s="57" t="s">
        <v>165</v>
      </c>
      <c r="E6" s="39">
        <v>16607603.37</v>
      </c>
      <c r="F6" s="39">
        <v>13717077.88</v>
      </c>
    </row>
    <row r="7" s="2" customFormat="1" ht="31" customHeight="1" spans="1:6">
      <c r="A7" s="14" t="s">
        <v>166</v>
      </c>
      <c r="B7" s="39">
        <v>1194163.2</v>
      </c>
      <c r="C7" s="39">
        <v>1196651.04</v>
      </c>
      <c r="D7" s="57" t="s">
        <v>167</v>
      </c>
      <c r="E7" s="39">
        <v>725905.77</v>
      </c>
      <c r="F7" s="39">
        <v>727176.28</v>
      </c>
    </row>
    <row r="8" s="2" customFormat="1" ht="20" customHeight="1" spans="1:6">
      <c r="A8" s="25" t="s">
        <v>168</v>
      </c>
      <c r="B8" s="39">
        <v>0</v>
      </c>
      <c r="C8" s="39">
        <v>0</v>
      </c>
      <c r="D8" s="58" t="s">
        <v>169</v>
      </c>
      <c r="E8" s="39">
        <v>10669879.74</v>
      </c>
      <c r="F8" s="39">
        <v>8865844.8</v>
      </c>
    </row>
    <row r="9" s="2" customFormat="1" ht="20" customHeight="1" spans="1:6">
      <c r="A9" s="59" t="s">
        <v>118</v>
      </c>
      <c r="B9" s="39">
        <v>0</v>
      </c>
      <c r="C9" s="39">
        <v>0</v>
      </c>
      <c r="D9" s="60" t="s">
        <v>170</v>
      </c>
      <c r="E9" s="61">
        <v>5211817.86</v>
      </c>
      <c r="F9" s="61">
        <v>4124056.8</v>
      </c>
    </row>
    <row r="10" s="2" customFormat="1" ht="20" customHeight="1" spans="1:6">
      <c r="A10" s="14" t="s">
        <v>147</v>
      </c>
      <c r="B10" s="39">
        <v>3000</v>
      </c>
      <c r="C10" s="39">
        <v>3500</v>
      </c>
      <c r="D10" s="62" t="s">
        <v>171</v>
      </c>
      <c r="E10" s="63">
        <v>0</v>
      </c>
      <c r="F10" s="63">
        <v>0</v>
      </c>
    </row>
    <row r="11" s="2" customFormat="1" ht="20" customHeight="1" spans="1:6">
      <c r="A11" s="15" t="s">
        <v>119</v>
      </c>
      <c r="B11" s="64" t="s">
        <v>119</v>
      </c>
      <c r="C11" s="64" t="s">
        <v>119</v>
      </c>
      <c r="D11" s="14" t="s">
        <v>172</v>
      </c>
      <c r="E11" s="39">
        <v>0</v>
      </c>
      <c r="F11" s="39">
        <v>0</v>
      </c>
    </row>
    <row r="12" s="2" customFormat="1" ht="31" customHeight="1" spans="1:6">
      <c r="A12" s="64" t="s">
        <v>119</v>
      </c>
      <c r="B12" s="64" t="s">
        <v>119</v>
      </c>
      <c r="C12" s="64" t="s">
        <v>119</v>
      </c>
      <c r="D12" s="14" t="s">
        <v>173</v>
      </c>
      <c r="E12" s="39">
        <v>0</v>
      </c>
      <c r="F12" s="39">
        <v>0</v>
      </c>
    </row>
    <row r="13" s="2" customFormat="1" ht="20" customHeight="1" spans="1:6">
      <c r="A13" s="65" t="s">
        <v>119</v>
      </c>
      <c r="B13" s="65" t="s">
        <v>119</v>
      </c>
      <c r="C13" s="65" t="s">
        <v>119</v>
      </c>
      <c r="D13" s="14" t="s">
        <v>174</v>
      </c>
      <c r="E13" s="61">
        <v>0</v>
      </c>
      <c r="F13" s="61">
        <v>150000</v>
      </c>
    </row>
    <row r="14" s="2" customFormat="1" ht="20" customHeight="1" spans="1:6">
      <c r="A14" s="59" t="s">
        <v>175</v>
      </c>
      <c r="B14" s="63">
        <v>90288</v>
      </c>
      <c r="C14" s="63">
        <v>0</v>
      </c>
      <c r="D14" s="14" t="s">
        <v>176</v>
      </c>
      <c r="E14" s="63">
        <v>0</v>
      </c>
      <c r="F14" s="63">
        <v>0</v>
      </c>
    </row>
    <row r="15" s="2" customFormat="1" ht="31" customHeight="1" spans="1:6">
      <c r="A15" s="25" t="s">
        <v>150</v>
      </c>
      <c r="B15" s="61">
        <v>0</v>
      </c>
      <c r="C15" s="61">
        <v>0</v>
      </c>
      <c r="D15" s="66" t="s">
        <v>177</v>
      </c>
      <c r="E15" s="61">
        <v>0</v>
      </c>
      <c r="F15" s="61">
        <v>0</v>
      </c>
    </row>
    <row r="16" s="2" customFormat="1" ht="19.5" customHeight="1" spans="1:6">
      <c r="A16" s="59" t="s">
        <v>178</v>
      </c>
      <c r="B16" s="63">
        <f>B6+B9+B10+B14</f>
        <v>6267593.89</v>
      </c>
      <c r="C16" s="63">
        <f>C6+C9+C10+C14</f>
        <v>7470426.19</v>
      </c>
      <c r="D16" s="62" t="s">
        <v>179</v>
      </c>
      <c r="E16" s="63">
        <f>E6+E11+E13+E14</f>
        <v>16607603.37</v>
      </c>
      <c r="F16" s="63">
        <f>F6+F11+F13+F14</f>
        <v>13867077.88</v>
      </c>
    </row>
    <row r="17" s="2" customFormat="1" ht="19.5" customHeight="1" spans="1:6">
      <c r="A17" s="14" t="s">
        <v>180</v>
      </c>
      <c r="B17" s="39">
        <v>16607603.37</v>
      </c>
      <c r="C17" s="39">
        <v>13867077.88</v>
      </c>
      <c r="D17" s="57" t="s">
        <v>181</v>
      </c>
      <c r="E17" s="39">
        <v>0</v>
      </c>
      <c r="F17" s="39">
        <v>0</v>
      </c>
    </row>
    <row r="18" s="2" customFormat="1" ht="19.5" customHeight="1" spans="1:6">
      <c r="A18" s="14" t="s">
        <v>182</v>
      </c>
      <c r="B18" s="61">
        <v>0</v>
      </c>
      <c r="C18" s="61">
        <v>0</v>
      </c>
      <c r="D18" s="57" t="s">
        <v>183</v>
      </c>
      <c r="E18" s="61">
        <v>6267593.89</v>
      </c>
      <c r="F18" s="61">
        <v>7470426.19</v>
      </c>
    </row>
    <row r="19" s="2" customFormat="1" ht="19.5" customHeight="1" spans="1:6">
      <c r="A19" s="14" t="s">
        <v>184</v>
      </c>
      <c r="B19" s="63">
        <f>B16+B17+B18</f>
        <v>22875197.26</v>
      </c>
      <c r="C19" s="63">
        <f>C16+C17+C18</f>
        <v>21337504.07</v>
      </c>
      <c r="D19" s="57" t="s">
        <v>185</v>
      </c>
      <c r="E19" s="67">
        <f>E16+E17+E18</f>
        <v>22875197.26</v>
      </c>
      <c r="F19" s="67">
        <f>F16+F17+F18</f>
        <v>21337504.07</v>
      </c>
    </row>
    <row r="20" s="2" customFormat="1" ht="19.5" customHeight="1" spans="1:6">
      <c r="A20" s="15" t="s">
        <v>119</v>
      </c>
      <c r="B20" s="15" t="s">
        <v>119</v>
      </c>
      <c r="C20" s="16" t="s">
        <v>119</v>
      </c>
      <c r="D20" s="57" t="s">
        <v>186</v>
      </c>
      <c r="E20" s="67">
        <f>B19-E19</f>
        <v>0</v>
      </c>
      <c r="F20" s="67">
        <f>C19-F19</f>
        <v>0</v>
      </c>
    </row>
    <row r="21" s="2" customFormat="1" ht="19.5" customHeight="1" spans="1:6">
      <c r="A21" s="14" t="s">
        <v>160</v>
      </c>
      <c r="B21" s="61">
        <v>0</v>
      </c>
      <c r="C21" s="67">
        <f>E21</f>
        <v>0</v>
      </c>
      <c r="D21" s="57" t="s">
        <v>187</v>
      </c>
      <c r="E21" s="67">
        <f>B21+E20</f>
        <v>0</v>
      </c>
      <c r="F21" s="67">
        <f>C21+F20</f>
        <v>0</v>
      </c>
    </row>
    <row r="22" s="2" customFormat="1" ht="19.5" customHeight="1" spans="1:6">
      <c r="A22" s="15" t="s">
        <v>138</v>
      </c>
      <c r="B22" s="63">
        <f>B19+B21</f>
        <v>22875197.26</v>
      </c>
      <c r="C22" s="63">
        <f>C19+C21</f>
        <v>21337504.07</v>
      </c>
      <c r="D22" s="68" t="s">
        <v>138</v>
      </c>
      <c r="E22" s="63">
        <f>E19+E21</f>
        <v>22875197.26</v>
      </c>
      <c r="F22" s="63">
        <f>F19+F21</f>
        <v>21337504.07</v>
      </c>
    </row>
    <row r="23" ht="28.5" customHeight="1" spans="1:6">
      <c r="A23" s="69"/>
      <c r="B23" s="70"/>
      <c r="C23" s="70"/>
      <c r="D23" s="69"/>
      <c r="E23" s="70"/>
      <c r="F23" s="71"/>
    </row>
  </sheetData>
  <mergeCells count="2">
    <mergeCell ref="A2:F2"/>
    <mergeCell ref="E3:F3"/>
  </mergeCells>
  <pageMargins left="1.37777777777778" right="0.786805555555556" top="0.747916666666667" bottom="0.747916666666667" header="0.314583333333333" footer="0.314583333333333"/>
  <pageSetup paperSize="9" fitToHeight="0" pageOrder="overThenDown" orientation="landscape" errors="blank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25"/>
  <sheetViews>
    <sheetView showGridLines="0" showZeros="0" workbookViewId="0">
      <pane topLeftCell="B5" activePane="bottomRight" state="frozen"/>
      <selection activeCell="A2" sqref="A2:F2"/>
    </sheetView>
  </sheetViews>
  <sheetFormatPr defaultColWidth="8" defaultRowHeight="13.5" outlineLevelCol="5"/>
  <cols>
    <col min="1" max="1" width="21.0083333333333" style="3" customWidth="1"/>
    <col min="2" max="2" width="15.8416666666667" style="3" customWidth="1"/>
    <col min="3" max="3" width="17.2" style="3" customWidth="1"/>
    <col min="4" max="4" width="37.1833333333333" style="3" customWidth="1"/>
    <col min="5" max="5" width="16.4666666666667" style="3" customWidth="1"/>
    <col min="6" max="6" width="16.2583333333333" style="3" customWidth="1"/>
    <col min="7" max="16384" width="8" style="4"/>
  </cols>
  <sheetData>
    <row r="1" ht="19" customHeight="1" spans="1:1">
      <c r="A1" s="5" t="s">
        <v>188</v>
      </c>
    </row>
    <row r="2" ht="28.5" customHeight="1" spans="1:6">
      <c r="A2" s="42" t="s">
        <v>189</v>
      </c>
      <c r="B2" s="43"/>
      <c r="C2" s="43"/>
      <c r="D2" s="43"/>
      <c r="E2" s="43"/>
      <c r="F2" s="43"/>
    </row>
    <row r="3" s="2" customFormat="1" ht="18.5" customHeight="1" spans="1:6">
      <c r="A3" s="44"/>
      <c r="B3" s="44"/>
      <c r="C3" s="44"/>
      <c r="D3" s="44"/>
      <c r="E3" s="45"/>
      <c r="F3" s="46"/>
    </row>
    <row r="4" s="2" customFormat="1" ht="18.5" customHeight="1" spans="1:6">
      <c r="A4" s="8"/>
      <c r="B4" s="8"/>
      <c r="C4" s="8"/>
      <c r="D4" s="8"/>
      <c r="E4" s="10"/>
      <c r="F4" s="10" t="s">
        <v>104</v>
      </c>
    </row>
    <row r="5" s="2" customFormat="1" ht="28.5" customHeight="1" spans="1:6">
      <c r="A5" s="47" t="s">
        <v>105</v>
      </c>
      <c r="B5" s="47" t="s">
        <v>106</v>
      </c>
      <c r="C5" s="47" t="s">
        <v>107</v>
      </c>
      <c r="D5" s="47" t="s">
        <v>105</v>
      </c>
      <c r="E5" s="47" t="s">
        <v>106</v>
      </c>
      <c r="F5" s="47" t="s">
        <v>107</v>
      </c>
    </row>
    <row r="6" s="2" customFormat="1" ht="19.5" customHeight="1" spans="1:6">
      <c r="A6" s="48" t="s">
        <v>190</v>
      </c>
      <c r="B6" s="49">
        <v>12596897</v>
      </c>
      <c r="C6" s="49">
        <v>13330656.06</v>
      </c>
      <c r="D6" s="48" t="s">
        <v>191</v>
      </c>
      <c r="E6" s="49">
        <v>6789570</v>
      </c>
      <c r="F6" s="49">
        <v>9054450</v>
      </c>
    </row>
    <row r="7" s="2" customFormat="1" ht="19.5" customHeight="1" spans="1:6">
      <c r="A7" s="48" t="s">
        <v>118</v>
      </c>
      <c r="B7" s="49">
        <v>0</v>
      </c>
      <c r="C7" s="49">
        <v>0</v>
      </c>
      <c r="D7" s="48" t="s">
        <v>192</v>
      </c>
      <c r="E7" s="49">
        <v>1899889.54</v>
      </c>
      <c r="F7" s="49">
        <v>2803662</v>
      </c>
    </row>
    <row r="8" s="2" customFormat="1" ht="19.5" customHeight="1" spans="1:6">
      <c r="A8" s="48" t="s">
        <v>147</v>
      </c>
      <c r="B8" s="49">
        <v>6968.12</v>
      </c>
      <c r="C8" s="49">
        <v>9086.23</v>
      </c>
      <c r="D8" s="48" t="s">
        <v>193</v>
      </c>
      <c r="E8" s="49">
        <v>0</v>
      </c>
      <c r="F8" s="49">
        <v>0</v>
      </c>
    </row>
    <row r="9" s="2" customFormat="1" ht="19.5" customHeight="1" spans="1:6">
      <c r="A9" s="48" t="s">
        <v>148</v>
      </c>
      <c r="B9" s="49">
        <v>0</v>
      </c>
      <c r="C9" s="49">
        <v>0</v>
      </c>
      <c r="D9" s="48" t="s">
        <v>194</v>
      </c>
      <c r="E9" s="49">
        <v>0</v>
      </c>
      <c r="F9" s="49">
        <v>0</v>
      </c>
    </row>
    <row r="10" s="2" customFormat="1" ht="19.5" customHeight="1" spans="1:6">
      <c r="A10" s="48" t="s">
        <v>149</v>
      </c>
      <c r="B10" s="49">
        <v>1500</v>
      </c>
      <c r="C10" s="49">
        <v>1800</v>
      </c>
      <c r="D10" s="48" t="s">
        <v>195</v>
      </c>
      <c r="E10" s="49">
        <v>54850</v>
      </c>
      <c r="F10" s="49">
        <v>395621.04</v>
      </c>
    </row>
    <row r="11" s="2" customFormat="1" ht="19.5" customHeight="1" spans="1:6">
      <c r="A11" s="48" t="s">
        <v>150</v>
      </c>
      <c r="B11" s="49">
        <v>0</v>
      </c>
      <c r="C11" s="49">
        <v>0</v>
      </c>
      <c r="D11" s="48" t="s">
        <v>196</v>
      </c>
      <c r="E11" s="49">
        <v>0</v>
      </c>
      <c r="F11" s="49">
        <v>0</v>
      </c>
    </row>
    <row r="12" s="2" customFormat="1" ht="19.5" customHeight="1" spans="1:6">
      <c r="A12" s="50" t="s">
        <v>119</v>
      </c>
      <c r="B12" s="50" t="s">
        <v>119</v>
      </c>
      <c r="C12" s="50" t="s">
        <v>119</v>
      </c>
      <c r="D12" s="48" t="s">
        <v>197</v>
      </c>
      <c r="E12" s="49">
        <v>54850</v>
      </c>
      <c r="F12" s="49">
        <v>40421.04</v>
      </c>
    </row>
    <row r="13" s="2" customFormat="1" ht="19.5" customHeight="1" spans="1:6">
      <c r="A13" s="50" t="s">
        <v>119</v>
      </c>
      <c r="B13" s="50" t="s">
        <v>119</v>
      </c>
      <c r="C13" s="50" t="s">
        <v>119</v>
      </c>
      <c r="D13" s="48" t="s">
        <v>198</v>
      </c>
      <c r="E13" s="49">
        <v>0</v>
      </c>
      <c r="F13" s="49">
        <v>0</v>
      </c>
    </row>
    <row r="14" s="2" customFormat="1" ht="19.5" customHeight="1" spans="1:6">
      <c r="A14" s="51" t="s">
        <v>119</v>
      </c>
      <c r="B14" s="50" t="s">
        <v>119</v>
      </c>
      <c r="C14" s="50" t="s">
        <v>119</v>
      </c>
      <c r="D14" s="48" t="s">
        <v>199</v>
      </c>
      <c r="E14" s="49">
        <v>863190.46</v>
      </c>
      <c r="F14" s="49">
        <v>4664204.23</v>
      </c>
    </row>
    <row r="15" s="2" customFormat="1" ht="19.5" customHeight="1" spans="1:6">
      <c r="A15" s="51" t="s">
        <v>119</v>
      </c>
      <c r="B15" s="51" t="s">
        <v>119</v>
      </c>
      <c r="C15" s="51" t="s">
        <v>119</v>
      </c>
      <c r="D15" s="48" t="s">
        <v>200</v>
      </c>
      <c r="E15" s="49">
        <v>79500</v>
      </c>
      <c r="F15" s="49">
        <v>124500</v>
      </c>
    </row>
    <row r="16" s="2" customFormat="1" ht="19.5" customHeight="1" spans="1:6">
      <c r="A16" s="51" t="s">
        <v>119</v>
      </c>
      <c r="B16" s="51" t="s">
        <v>119</v>
      </c>
      <c r="C16" s="51" t="s">
        <v>119</v>
      </c>
      <c r="D16" s="48" t="s">
        <v>201</v>
      </c>
      <c r="E16" s="49">
        <v>0</v>
      </c>
      <c r="F16" s="49">
        <v>0</v>
      </c>
    </row>
    <row r="17" s="2" customFormat="1" ht="19.5" customHeight="1" spans="1:6">
      <c r="A17" s="51" t="s">
        <v>119</v>
      </c>
      <c r="B17" s="51" t="s">
        <v>119</v>
      </c>
      <c r="C17" s="51" t="s">
        <v>119</v>
      </c>
      <c r="D17" s="52" t="s">
        <v>202</v>
      </c>
      <c r="E17" s="49">
        <v>3000</v>
      </c>
      <c r="F17" s="49">
        <v>10500</v>
      </c>
    </row>
    <row r="18" s="2" customFormat="1" ht="19.5" customHeight="1" spans="1:6">
      <c r="A18" s="48" t="s">
        <v>151</v>
      </c>
      <c r="B18" s="49">
        <f>B6+B7+B8+B9+B10</f>
        <v>12605365.12</v>
      </c>
      <c r="C18" s="49">
        <f>C6+C7+C8+C9+C10</f>
        <v>13341542.29</v>
      </c>
      <c r="D18" s="48" t="s">
        <v>203</v>
      </c>
      <c r="E18" s="49">
        <f>E6+E7+E8+E9+E10+E14+E15+E16+E17</f>
        <v>9690000</v>
      </c>
      <c r="F18" s="49">
        <f>F6+F7+F8+F9+F10+F14+F15+F16+F17</f>
        <v>17052937.27</v>
      </c>
    </row>
    <row r="19" s="2" customFormat="1" ht="19.5" customHeight="1" spans="1:6">
      <c r="A19" s="48" t="s">
        <v>153</v>
      </c>
      <c r="B19" s="49">
        <v>9690000</v>
      </c>
      <c r="C19" s="49">
        <v>17052937.27</v>
      </c>
      <c r="D19" s="48" t="s">
        <v>204</v>
      </c>
      <c r="E19" s="49">
        <v>0</v>
      </c>
      <c r="F19" s="49">
        <v>0</v>
      </c>
    </row>
    <row r="20" s="2" customFormat="1" ht="19.5" customHeight="1" spans="1:6">
      <c r="A20" s="48" t="s">
        <v>155</v>
      </c>
      <c r="B20" s="49">
        <v>0</v>
      </c>
      <c r="C20" s="49">
        <v>0</v>
      </c>
      <c r="D20" s="48" t="s">
        <v>205</v>
      </c>
      <c r="E20" s="49">
        <v>13044333.65</v>
      </c>
      <c r="F20" s="49">
        <v>13341542.29</v>
      </c>
    </row>
    <row r="21" s="2" customFormat="1" ht="19.5" customHeight="1" spans="1:6">
      <c r="A21" s="48" t="s">
        <v>157</v>
      </c>
      <c r="B21" s="49">
        <f>B18+B19+B20</f>
        <v>22295365.12</v>
      </c>
      <c r="C21" s="49">
        <f>C18+C19+C20</f>
        <v>30394479.56</v>
      </c>
      <c r="D21" s="48" t="s">
        <v>206</v>
      </c>
      <c r="E21" s="49">
        <f>E18+E19+E20</f>
        <v>22734333.65</v>
      </c>
      <c r="F21" s="49">
        <f>F18+F19+F20</f>
        <v>30394479.56</v>
      </c>
    </row>
    <row r="22" s="2" customFormat="1" ht="19.5" customHeight="1" spans="1:6">
      <c r="A22" s="51" t="s">
        <v>119</v>
      </c>
      <c r="B22" s="51" t="s">
        <v>119</v>
      </c>
      <c r="C22" s="51" t="s">
        <v>119</v>
      </c>
      <c r="D22" s="48" t="s">
        <v>207</v>
      </c>
      <c r="E22" s="49">
        <f>B21-E21</f>
        <v>-438968.530000001</v>
      </c>
      <c r="F22" s="49">
        <f>C21-F21</f>
        <v>0</v>
      </c>
    </row>
    <row r="23" s="2" customFormat="1" ht="19.5" customHeight="1" spans="1:6">
      <c r="A23" s="48" t="s">
        <v>160</v>
      </c>
      <c r="B23" s="49">
        <v>438968.53</v>
      </c>
      <c r="C23" s="49">
        <f>E23</f>
        <v>-1.16415321826935e-9</v>
      </c>
      <c r="D23" s="48" t="s">
        <v>208</v>
      </c>
      <c r="E23" s="49">
        <f>B23+E22</f>
        <v>-1.16415321826935e-9</v>
      </c>
      <c r="F23" s="49">
        <f>C23+F22</f>
        <v>-1.16415321826935e-9</v>
      </c>
    </row>
    <row r="24" s="2" customFormat="1" ht="19.5" customHeight="1" spans="1:6">
      <c r="A24" s="51" t="s">
        <v>138</v>
      </c>
      <c r="B24" s="49">
        <f>B21+B23</f>
        <v>22734333.65</v>
      </c>
      <c r="C24" s="49">
        <f>C21+C23</f>
        <v>30394479.56</v>
      </c>
      <c r="D24" s="51" t="s">
        <v>138</v>
      </c>
      <c r="E24" s="49">
        <f>E21+E23</f>
        <v>22734333.65</v>
      </c>
      <c r="F24" s="49">
        <f>F21+F23</f>
        <v>30394479.56</v>
      </c>
    </row>
    <row r="25" ht="28.5" customHeight="1" spans="1:6">
      <c r="A25" s="53"/>
      <c r="B25" s="53"/>
      <c r="C25" s="53"/>
      <c r="D25" s="53"/>
      <c r="E25" s="53"/>
      <c r="F25" s="54"/>
    </row>
  </sheetData>
  <mergeCells count="2">
    <mergeCell ref="A2:F2"/>
    <mergeCell ref="E3:F3"/>
  </mergeCells>
  <pageMargins left="1.37777777777778" right="0.786805555555556" top="0.747916666666667" bottom="0.747916666666667" header="0.314583333333333" footer="0.314583333333333"/>
  <pageSetup paperSize="9" fitToHeight="0" pageOrder="overThenDown" orientation="landscape" errors="blank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5"/>
  <sheetViews>
    <sheetView view="pageBreakPreview" zoomScaleNormal="70" workbookViewId="0">
      <selection activeCell="A2" sqref="A2:H2"/>
    </sheetView>
  </sheetViews>
  <sheetFormatPr defaultColWidth="8" defaultRowHeight="13.5" outlineLevelCol="7"/>
  <cols>
    <col min="1" max="1" width="28.375" style="3" customWidth="1"/>
    <col min="2" max="2" width="6.075" style="3" customWidth="1"/>
    <col min="3" max="3" width="12.375" style="3" customWidth="1"/>
    <col min="4" max="4" width="12.5" style="3" customWidth="1"/>
    <col min="5" max="5" width="33.7583333333333" style="3" customWidth="1"/>
    <col min="6" max="6" width="6.45" style="3" customWidth="1"/>
    <col min="7" max="7" width="11.75" style="3" customWidth="1"/>
    <col min="8" max="8" width="12.625" style="3" customWidth="1"/>
    <col min="9" max="16384" width="8" style="4"/>
  </cols>
  <sheetData>
    <row r="1" ht="19" customHeight="1" spans="1:1">
      <c r="A1" s="5" t="s">
        <v>209</v>
      </c>
    </row>
    <row r="2" ht="28.5" customHeight="1" spans="1:8">
      <c r="A2" s="29" t="s">
        <v>210</v>
      </c>
      <c r="B2" s="30"/>
      <c r="C2" s="30"/>
      <c r="D2" s="30"/>
      <c r="E2" s="30"/>
      <c r="F2" s="30"/>
      <c r="G2" s="30"/>
      <c r="H2" s="30"/>
    </row>
    <row r="3" ht="18.5" customHeight="1" spans="1:8">
      <c r="A3" s="31"/>
      <c r="B3" s="32"/>
      <c r="C3" s="32"/>
      <c r="D3" s="33"/>
      <c r="E3" s="33"/>
      <c r="F3" s="33"/>
      <c r="G3" s="33"/>
      <c r="H3" s="34"/>
    </row>
    <row r="4" ht="30" customHeight="1" spans="1:8">
      <c r="A4" s="35" t="s">
        <v>105</v>
      </c>
      <c r="B4" s="35" t="s">
        <v>211</v>
      </c>
      <c r="C4" s="36" t="s">
        <v>106</v>
      </c>
      <c r="D4" s="36" t="s">
        <v>107</v>
      </c>
      <c r="E4" s="36" t="s">
        <v>105</v>
      </c>
      <c r="F4" s="36" t="s">
        <v>211</v>
      </c>
      <c r="G4" s="36" t="s">
        <v>106</v>
      </c>
      <c r="H4" s="36" t="s">
        <v>107</v>
      </c>
    </row>
    <row r="5" s="28" customFormat="1" ht="18.5" customHeight="1" spans="1:8">
      <c r="A5" s="37" t="s">
        <v>212</v>
      </c>
      <c r="B5" s="38" t="s">
        <v>119</v>
      </c>
      <c r="C5" s="38" t="s">
        <v>119</v>
      </c>
      <c r="D5" s="38" t="s">
        <v>119</v>
      </c>
      <c r="E5" s="37" t="s">
        <v>213</v>
      </c>
      <c r="F5" s="38" t="s">
        <v>214</v>
      </c>
      <c r="G5" s="39">
        <v>3980000</v>
      </c>
      <c r="H5" s="39">
        <v>2000000</v>
      </c>
    </row>
    <row r="6" s="28" customFormat="1" ht="18.5" customHeight="1" spans="1:8">
      <c r="A6" s="37" t="s">
        <v>215</v>
      </c>
      <c r="B6" s="38" t="s">
        <v>216</v>
      </c>
      <c r="C6" s="40">
        <f>C7+C9+C10</f>
        <v>17069</v>
      </c>
      <c r="D6" s="40">
        <f>D7+D9+D10</f>
        <v>17524</v>
      </c>
      <c r="E6" s="37" t="s">
        <v>217</v>
      </c>
      <c r="F6" s="38" t="s">
        <v>214</v>
      </c>
      <c r="G6" s="39">
        <v>4000000</v>
      </c>
      <c r="H6" s="39">
        <v>5000000</v>
      </c>
    </row>
    <row r="7" s="28" customFormat="1" ht="18.5" customHeight="1" spans="1:8">
      <c r="A7" s="37" t="s">
        <v>218</v>
      </c>
      <c r="B7" s="38" t="s">
        <v>216</v>
      </c>
      <c r="C7" s="40">
        <v>10937</v>
      </c>
      <c r="D7" s="40">
        <v>11217</v>
      </c>
      <c r="E7" s="37" t="s">
        <v>219</v>
      </c>
      <c r="F7" s="38" t="s">
        <v>214</v>
      </c>
      <c r="G7" s="39">
        <f>C25-G5+G6</f>
        <v>5980000</v>
      </c>
      <c r="H7" s="39">
        <f>D25-H5+H6</f>
        <v>8980000</v>
      </c>
    </row>
    <row r="8" s="28" customFormat="1" ht="18.5" customHeight="1" spans="1:8">
      <c r="A8" s="37" t="s">
        <v>220</v>
      </c>
      <c r="B8" s="38" t="s">
        <v>216</v>
      </c>
      <c r="C8" s="40">
        <v>4490</v>
      </c>
      <c r="D8" s="40">
        <v>4589</v>
      </c>
      <c r="E8" s="37" t="s">
        <v>221</v>
      </c>
      <c r="F8" s="38" t="s">
        <v>214</v>
      </c>
      <c r="G8" s="39">
        <v>0</v>
      </c>
      <c r="H8" s="39">
        <v>0</v>
      </c>
    </row>
    <row r="9" s="28" customFormat="1" ht="18.5" customHeight="1" spans="1:8">
      <c r="A9" s="37" t="s">
        <v>222</v>
      </c>
      <c r="B9" s="38" t="s">
        <v>216</v>
      </c>
      <c r="C9" s="40">
        <v>0</v>
      </c>
      <c r="D9" s="40">
        <v>0</v>
      </c>
      <c r="E9" s="37" t="s">
        <v>223</v>
      </c>
      <c r="F9" s="38" t="s">
        <v>214</v>
      </c>
      <c r="G9" s="39">
        <v>0</v>
      </c>
      <c r="H9" s="39">
        <v>0</v>
      </c>
    </row>
    <row r="10" s="28" customFormat="1" ht="18.5" customHeight="1" spans="1:8">
      <c r="A10" s="37" t="s">
        <v>224</v>
      </c>
      <c r="B10" s="38" t="s">
        <v>216</v>
      </c>
      <c r="C10" s="40">
        <v>6132</v>
      </c>
      <c r="D10" s="40">
        <v>6307</v>
      </c>
      <c r="E10" s="37" t="s">
        <v>225</v>
      </c>
      <c r="F10" s="38" t="s">
        <v>119</v>
      </c>
      <c r="G10" s="38" t="s">
        <v>119</v>
      </c>
      <c r="H10" s="38" t="s">
        <v>119</v>
      </c>
    </row>
    <row r="11" s="28" customFormat="1" ht="18.5" customHeight="1" spans="1:8">
      <c r="A11" s="37" t="s">
        <v>226</v>
      </c>
      <c r="B11" s="38" t="s">
        <v>216</v>
      </c>
      <c r="C11" s="40">
        <v>259</v>
      </c>
      <c r="D11" s="40">
        <v>284</v>
      </c>
      <c r="E11" s="37" t="s">
        <v>227</v>
      </c>
      <c r="F11" s="38" t="s">
        <v>216</v>
      </c>
      <c r="G11" s="40"/>
      <c r="H11" s="40"/>
    </row>
    <row r="12" s="28" customFormat="1" ht="18.5" customHeight="1" spans="1:8">
      <c r="A12" s="37" t="s">
        <v>228</v>
      </c>
      <c r="B12" s="38" t="s">
        <v>216</v>
      </c>
      <c r="C12" s="40">
        <v>97</v>
      </c>
      <c r="D12" s="40">
        <v>97</v>
      </c>
      <c r="E12" s="37" t="s">
        <v>229</v>
      </c>
      <c r="F12" s="38" t="s">
        <v>216</v>
      </c>
      <c r="G12" s="40"/>
      <c r="H12" s="40"/>
    </row>
    <row r="13" s="28" customFormat="1" ht="18.5" customHeight="1" spans="1:8">
      <c r="A13" s="37" t="s">
        <v>230</v>
      </c>
      <c r="B13" s="38" t="s">
        <v>216</v>
      </c>
      <c r="C13" s="40">
        <v>9194</v>
      </c>
      <c r="D13" s="40">
        <v>9459</v>
      </c>
      <c r="E13" s="37" t="s">
        <v>231</v>
      </c>
      <c r="F13" s="38" t="s">
        <v>216</v>
      </c>
      <c r="G13" s="40"/>
      <c r="H13" s="40"/>
    </row>
    <row r="14" s="28" customFormat="1" ht="18.5" customHeight="1" spans="1:8">
      <c r="A14" s="37" t="s">
        <v>232</v>
      </c>
      <c r="B14" s="38" t="s">
        <v>216</v>
      </c>
      <c r="C14" s="40">
        <v>4095</v>
      </c>
      <c r="D14" s="40">
        <v>4197</v>
      </c>
      <c r="E14" s="37" t="s">
        <v>233</v>
      </c>
      <c r="F14" s="38" t="s">
        <v>234</v>
      </c>
      <c r="G14" s="39"/>
      <c r="H14" s="39"/>
    </row>
    <row r="15" s="28" customFormat="1" ht="18.5" customHeight="1" spans="1:8">
      <c r="A15" s="37" t="s">
        <v>235</v>
      </c>
      <c r="B15" s="38" t="s">
        <v>214</v>
      </c>
      <c r="C15" s="39">
        <v>601531258.76</v>
      </c>
      <c r="D15" s="39">
        <v>649941422.45</v>
      </c>
      <c r="E15" s="37" t="s">
        <v>236</v>
      </c>
      <c r="F15" s="38" t="s">
        <v>234</v>
      </c>
      <c r="G15" s="39"/>
      <c r="H15" s="39"/>
    </row>
    <row r="16" s="28" customFormat="1" ht="18.5" customHeight="1" spans="1:8">
      <c r="A16" s="37" t="s">
        <v>237</v>
      </c>
      <c r="B16" s="38" t="s">
        <v>214</v>
      </c>
      <c r="C16" s="39">
        <v>262677854.8</v>
      </c>
      <c r="D16" s="39">
        <v>281360833.5</v>
      </c>
      <c r="E16" s="37" t="s">
        <v>238</v>
      </c>
      <c r="F16" s="38" t="s">
        <v>239</v>
      </c>
      <c r="G16" s="39"/>
      <c r="H16" s="39"/>
    </row>
    <row r="17" s="28" customFormat="1" ht="18.5" customHeight="1" spans="1:8">
      <c r="A17" s="37" t="s">
        <v>240</v>
      </c>
      <c r="B17" s="38" t="s">
        <v>241</v>
      </c>
      <c r="C17" s="39">
        <f>IF(C15=0,0,(C23+G6)/C15*100)</f>
        <v>20.8281108347168</v>
      </c>
      <c r="D17" s="39">
        <f>IF(D15=0,0,(D23+H6)/D15*100)</f>
        <v>21.5273182100905</v>
      </c>
      <c r="E17" s="37" t="s">
        <v>242</v>
      </c>
      <c r="F17" s="38" t="s">
        <v>119</v>
      </c>
      <c r="G17" s="38" t="s">
        <v>119</v>
      </c>
      <c r="H17" s="38" t="s">
        <v>119</v>
      </c>
    </row>
    <row r="18" s="28" customFormat="1" ht="18.5" customHeight="1" spans="1:8">
      <c r="A18" s="37" t="s">
        <v>243</v>
      </c>
      <c r="B18" s="38" t="s">
        <v>241</v>
      </c>
      <c r="C18" s="39">
        <v>16</v>
      </c>
      <c r="D18" s="39">
        <v>16</v>
      </c>
      <c r="E18" s="37" t="s">
        <v>215</v>
      </c>
      <c r="F18" s="38" t="s">
        <v>216</v>
      </c>
      <c r="G18" s="40"/>
      <c r="H18" s="40"/>
    </row>
    <row r="19" s="28" customFormat="1" ht="18.5" customHeight="1" spans="1:8">
      <c r="A19" s="37" t="s">
        <v>244</v>
      </c>
      <c r="B19" s="38" t="s">
        <v>241</v>
      </c>
      <c r="C19" s="39">
        <v>8</v>
      </c>
      <c r="D19" s="39">
        <v>8</v>
      </c>
      <c r="E19" s="37" t="s">
        <v>245</v>
      </c>
      <c r="F19" s="38" t="s">
        <v>216</v>
      </c>
      <c r="G19" s="40"/>
      <c r="H19" s="40"/>
    </row>
    <row r="20" s="28" customFormat="1" ht="18.5" customHeight="1" spans="1:8">
      <c r="A20" s="37" t="s">
        <v>246</v>
      </c>
      <c r="B20" s="38" t="s">
        <v>241</v>
      </c>
      <c r="C20" s="39">
        <v>20</v>
      </c>
      <c r="D20" s="39">
        <v>20</v>
      </c>
      <c r="E20" s="37" t="s">
        <v>247</v>
      </c>
      <c r="F20" s="38" t="s">
        <v>216</v>
      </c>
      <c r="G20" s="40"/>
      <c r="H20" s="40"/>
    </row>
    <row r="21" s="28" customFormat="1" ht="18.5" customHeight="1" spans="1:8">
      <c r="A21" s="37" t="s">
        <v>248</v>
      </c>
      <c r="B21" s="38" t="s">
        <v>234</v>
      </c>
      <c r="C21" s="39">
        <f>IF(C13=0,0,C15/C13)</f>
        <v>65426.5019316946</v>
      </c>
      <c r="D21" s="39">
        <f>IF(D13=0,0,D15/D13)</f>
        <v>68711.4306427741</v>
      </c>
      <c r="E21" s="37" t="s">
        <v>230</v>
      </c>
      <c r="F21" s="38" t="s">
        <v>216</v>
      </c>
      <c r="G21" s="40"/>
      <c r="H21" s="40"/>
    </row>
    <row r="22" s="28" customFormat="1" ht="18.5" customHeight="1" spans="1:8">
      <c r="A22" s="37" t="s">
        <v>249</v>
      </c>
      <c r="B22" s="38" t="s">
        <v>119</v>
      </c>
      <c r="C22" s="38" t="s">
        <v>119</v>
      </c>
      <c r="D22" s="38" t="s">
        <v>119</v>
      </c>
      <c r="E22" s="37" t="s">
        <v>235</v>
      </c>
      <c r="F22" s="38" t="s">
        <v>214</v>
      </c>
      <c r="G22" s="39"/>
      <c r="H22" s="39"/>
    </row>
    <row r="23" s="28" customFormat="1" ht="18.5" customHeight="1" spans="1:8">
      <c r="A23" s="41" t="s">
        <v>250</v>
      </c>
      <c r="B23" s="38" t="s">
        <v>214</v>
      </c>
      <c r="C23" s="39">
        <v>121287597.28</v>
      </c>
      <c r="D23" s="39">
        <v>134914958.19</v>
      </c>
      <c r="E23" s="37" t="s">
        <v>240</v>
      </c>
      <c r="F23" s="38" t="s">
        <v>241</v>
      </c>
      <c r="G23" s="39"/>
      <c r="H23" s="39"/>
    </row>
    <row r="24" s="28" customFormat="1" ht="18.5" customHeight="1" spans="1:8">
      <c r="A24" s="37" t="s">
        <v>251</v>
      </c>
      <c r="B24" s="38" t="s">
        <v>119</v>
      </c>
      <c r="C24" s="38" t="s">
        <v>119</v>
      </c>
      <c r="D24" s="38" t="s">
        <v>119</v>
      </c>
      <c r="E24" s="37" t="s">
        <v>248</v>
      </c>
      <c r="F24" s="38" t="s">
        <v>234</v>
      </c>
      <c r="G24" s="39">
        <v>0</v>
      </c>
      <c r="H24" s="39">
        <v>0</v>
      </c>
    </row>
    <row r="25" s="28" customFormat="1" ht="18.5" customHeight="1" spans="1:8">
      <c r="A25" s="37" t="s">
        <v>252</v>
      </c>
      <c r="B25" s="38" t="s">
        <v>214</v>
      </c>
      <c r="C25" s="39">
        <v>5960000</v>
      </c>
      <c r="D25" s="39">
        <f>G7</f>
        <v>5980000</v>
      </c>
      <c r="E25" s="37" t="s">
        <v>253</v>
      </c>
      <c r="F25" s="38" t="s">
        <v>234</v>
      </c>
      <c r="G25" s="40">
        <v>97054</v>
      </c>
      <c r="H25" s="40">
        <v>101907</v>
      </c>
    </row>
  </sheetData>
  <mergeCells count="1">
    <mergeCell ref="A2:H2"/>
  </mergeCells>
  <pageMargins left="1.37777777777778" right="0.786805555555556" top="0.747916666666667" bottom="0.747916666666667" header="0.314583333333333" footer="0.314583333333333"/>
  <pageSetup paperSize="9" fitToHeight="0" pageOrder="overThenDown" orientation="landscape" errors="blank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19"/>
  <sheetViews>
    <sheetView showGridLines="0" showZeros="0" tabSelected="1" workbookViewId="0">
      <pane topLeftCell="E1" activePane="bottomRight" state="frozen"/>
      <selection activeCell="G1" sqref="G1"/>
    </sheetView>
  </sheetViews>
  <sheetFormatPr defaultColWidth="8" defaultRowHeight="13.5" outlineLevelCol="7"/>
  <cols>
    <col min="1" max="1" width="27.6" style="3" customWidth="1"/>
    <col min="2" max="2" width="5.25" style="3" customWidth="1"/>
    <col min="3" max="3" width="13.4416666666667" style="3" customWidth="1"/>
    <col min="4" max="4" width="13.6083333333333" style="3" customWidth="1"/>
    <col min="5" max="5" width="33.0333333333333" style="3" customWidth="1"/>
    <col min="6" max="6" width="4.90833333333333" style="3" customWidth="1"/>
    <col min="7" max="7" width="12.4666666666667" style="3" customWidth="1"/>
    <col min="8" max="8" width="13.6083333333333" style="3" customWidth="1"/>
    <col min="9" max="16384" width="8" style="4"/>
  </cols>
  <sheetData>
    <row r="1" ht="19" customHeight="1" spans="1:1">
      <c r="A1" s="5" t="s">
        <v>254</v>
      </c>
    </row>
    <row r="2" s="1" customFormat="1" ht="48" customHeight="1" spans="1:8">
      <c r="A2" s="6" t="s">
        <v>255</v>
      </c>
      <c r="B2" s="7"/>
      <c r="C2" s="7"/>
      <c r="D2" s="7"/>
      <c r="E2" s="7"/>
      <c r="F2" s="7"/>
      <c r="G2" s="7"/>
      <c r="H2" s="7"/>
    </row>
    <row r="3" s="2" customFormat="1" ht="22" customHeight="1" spans="1:8">
      <c r="A3" s="8"/>
      <c r="B3" s="9"/>
      <c r="C3" s="8"/>
      <c r="D3" s="8"/>
      <c r="E3" s="8"/>
      <c r="F3" s="9"/>
      <c r="G3" s="8"/>
      <c r="H3" s="10"/>
    </row>
    <row r="4" s="2" customFormat="1" ht="33" customHeight="1" spans="1:8">
      <c r="A4" s="11" t="s">
        <v>105</v>
      </c>
      <c r="B4" s="11" t="s">
        <v>211</v>
      </c>
      <c r="C4" s="11" t="s">
        <v>106</v>
      </c>
      <c r="D4" s="11" t="s">
        <v>107</v>
      </c>
      <c r="E4" s="12" t="s">
        <v>105</v>
      </c>
      <c r="F4" s="12" t="s">
        <v>211</v>
      </c>
      <c r="G4" s="13" t="s">
        <v>106</v>
      </c>
      <c r="H4" s="13" t="s">
        <v>107</v>
      </c>
    </row>
    <row r="5" s="2" customFormat="1" ht="21.5" customHeight="1" spans="1:8">
      <c r="A5" s="14" t="s">
        <v>256</v>
      </c>
      <c r="B5" s="15" t="s">
        <v>119</v>
      </c>
      <c r="C5" s="16" t="s">
        <v>119</v>
      </c>
      <c r="D5" s="17" t="s">
        <v>119</v>
      </c>
      <c r="E5" s="14" t="s">
        <v>257</v>
      </c>
      <c r="F5" s="18" t="s">
        <v>216</v>
      </c>
      <c r="G5" s="19">
        <v>11235</v>
      </c>
      <c r="H5" s="19">
        <v>11256</v>
      </c>
    </row>
    <row r="6" s="2" customFormat="1" ht="21.5" customHeight="1" spans="1:8">
      <c r="A6" s="14" t="s">
        <v>215</v>
      </c>
      <c r="B6" s="18" t="s">
        <v>216</v>
      </c>
      <c r="C6" s="19">
        <v>12287</v>
      </c>
      <c r="D6" s="20">
        <v>12367</v>
      </c>
      <c r="E6" s="14" t="s">
        <v>258</v>
      </c>
      <c r="F6" s="18" t="s">
        <v>216</v>
      </c>
      <c r="G6" s="19">
        <v>0</v>
      </c>
      <c r="H6" s="19">
        <v>0</v>
      </c>
    </row>
    <row r="7" s="2" customFormat="1" ht="32" customHeight="1" spans="1:8">
      <c r="A7" s="14" t="s">
        <v>259</v>
      </c>
      <c r="B7" s="18" t="s">
        <v>216</v>
      </c>
      <c r="C7" s="19">
        <v>0</v>
      </c>
      <c r="D7" s="20">
        <v>0</v>
      </c>
      <c r="E7" s="14" t="s">
        <v>230</v>
      </c>
      <c r="F7" s="18" t="s">
        <v>216</v>
      </c>
      <c r="G7" s="19">
        <v>17888</v>
      </c>
      <c r="H7" s="19">
        <v>18067</v>
      </c>
    </row>
    <row r="8" s="2" customFormat="1" ht="21.5" customHeight="1" spans="1:8">
      <c r="A8" s="14" t="s">
        <v>230</v>
      </c>
      <c r="B8" s="18" t="s">
        <v>216</v>
      </c>
      <c r="C8" s="19">
        <v>12287</v>
      </c>
      <c r="D8" s="20">
        <v>12367</v>
      </c>
      <c r="E8" s="14" t="s">
        <v>260</v>
      </c>
      <c r="F8" s="18" t="s">
        <v>216</v>
      </c>
      <c r="G8" s="19">
        <v>10793</v>
      </c>
      <c r="H8" s="19">
        <v>10804</v>
      </c>
    </row>
    <row r="9" s="2" customFormat="1" ht="21.5" customHeight="1" spans="1:8">
      <c r="A9" s="14" t="s">
        <v>235</v>
      </c>
      <c r="B9" s="18" t="s">
        <v>119</v>
      </c>
      <c r="C9" s="21" t="s">
        <v>119</v>
      </c>
      <c r="D9" s="22" t="s">
        <v>119</v>
      </c>
      <c r="E9" s="14" t="s">
        <v>235</v>
      </c>
      <c r="F9" s="18" t="s">
        <v>214</v>
      </c>
      <c r="G9" s="23">
        <v>991970589.47</v>
      </c>
      <c r="H9" s="23">
        <v>1002911551.2</v>
      </c>
    </row>
    <row r="10" s="2" customFormat="1" ht="21.5" customHeight="1" spans="1:8">
      <c r="A10" s="14" t="s">
        <v>261</v>
      </c>
      <c r="B10" s="18" t="s">
        <v>214</v>
      </c>
      <c r="C10" s="23">
        <v>1215590821</v>
      </c>
      <c r="D10" s="24">
        <v>1286370362</v>
      </c>
      <c r="E10" s="14" t="s">
        <v>240</v>
      </c>
      <c r="F10" s="18" t="s">
        <v>241</v>
      </c>
      <c r="G10" s="23">
        <f>IF(G9=0,0,G13/G9)*100</f>
        <v>0.320000000372592</v>
      </c>
      <c r="H10" s="23">
        <f>IF(H9=0,0,H13/H9)*100</f>
        <v>0.320000003605502</v>
      </c>
    </row>
    <row r="11" s="2" customFormat="1" ht="21.5" customHeight="1" spans="1:8">
      <c r="A11" s="14" t="s">
        <v>262</v>
      </c>
      <c r="B11" s="18" t="s">
        <v>214</v>
      </c>
      <c r="C11" s="23">
        <v>1215590821</v>
      </c>
      <c r="D11" s="24">
        <v>1286370362</v>
      </c>
      <c r="E11" s="14" t="s">
        <v>263</v>
      </c>
      <c r="F11" s="18" t="s">
        <v>234</v>
      </c>
      <c r="G11" s="23">
        <f>IF(G8=0,0,G9/G8)</f>
        <v>91908.699107755</v>
      </c>
      <c r="H11" s="23">
        <f>IF(H8=0,0,H9/H8)</f>
        <v>92827.8</v>
      </c>
    </row>
    <row r="12" s="2" customFormat="1" ht="21.5" customHeight="1" spans="1:8">
      <c r="A12" s="14" t="s">
        <v>240</v>
      </c>
      <c r="B12" s="18" t="s">
        <v>241</v>
      </c>
      <c r="C12" s="23">
        <v>1.04</v>
      </c>
      <c r="D12" s="24">
        <v>1.04</v>
      </c>
      <c r="E12" s="14" t="s">
        <v>264</v>
      </c>
      <c r="F12" s="18" t="s">
        <v>214</v>
      </c>
      <c r="G12" s="23">
        <v>6174305.89</v>
      </c>
      <c r="H12" s="23">
        <v>7466926.19</v>
      </c>
    </row>
    <row r="13" s="2" customFormat="1" ht="21.5" customHeight="1" spans="1:8">
      <c r="A13" s="14" t="s">
        <v>263</v>
      </c>
      <c r="B13" s="18" t="s">
        <v>234</v>
      </c>
      <c r="C13" s="23">
        <f>IF(C8=0,0,C11/C8)</f>
        <v>98933.0854561732</v>
      </c>
      <c r="D13" s="24">
        <f>IF(D8=0,0,D11/D8)</f>
        <v>104016.36306299</v>
      </c>
      <c r="E13" s="14" t="s">
        <v>265</v>
      </c>
      <c r="F13" s="18" t="s">
        <v>214</v>
      </c>
      <c r="G13" s="23">
        <v>3174305.89</v>
      </c>
      <c r="H13" s="23">
        <v>3209317</v>
      </c>
    </row>
    <row r="14" s="2" customFormat="1" ht="21.5" customHeight="1" spans="1:8">
      <c r="A14" s="25" t="s">
        <v>266</v>
      </c>
      <c r="B14" s="26" t="s">
        <v>267</v>
      </c>
      <c r="C14" s="19">
        <v>3971</v>
      </c>
      <c r="D14" s="20">
        <v>5295</v>
      </c>
      <c r="E14" s="25" t="s">
        <v>268</v>
      </c>
      <c r="F14" s="26" t="s">
        <v>216</v>
      </c>
      <c r="G14" s="19">
        <v>122</v>
      </c>
      <c r="H14" s="19">
        <v>111</v>
      </c>
    </row>
    <row r="15" s="2" customFormat="1" ht="36" customHeight="1" spans="1:8">
      <c r="A15" s="27" t="s">
        <v>269</v>
      </c>
      <c r="B15" s="21" t="s">
        <v>267</v>
      </c>
      <c r="C15" s="19">
        <v>3933</v>
      </c>
      <c r="D15" s="19">
        <v>5220</v>
      </c>
      <c r="E15" s="27" t="s">
        <v>270</v>
      </c>
      <c r="F15" s="21" t="s">
        <v>216</v>
      </c>
      <c r="G15" s="19">
        <v>38</v>
      </c>
      <c r="H15" s="19">
        <v>38</v>
      </c>
    </row>
    <row r="16" s="2" customFormat="1" ht="36" customHeight="1" spans="1:8">
      <c r="A16" s="27" t="s">
        <v>271</v>
      </c>
      <c r="B16" s="21" t="s">
        <v>216</v>
      </c>
      <c r="C16" s="19">
        <v>4360</v>
      </c>
      <c r="D16" s="19">
        <v>7774</v>
      </c>
      <c r="E16" s="27" t="s">
        <v>272</v>
      </c>
      <c r="F16" s="21" t="s">
        <v>216</v>
      </c>
      <c r="G16" s="19">
        <v>80</v>
      </c>
      <c r="H16" s="19">
        <v>70</v>
      </c>
    </row>
    <row r="17" s="2" customFormat="1" ht="21.5" customHeight="1" spans="1:8">
      <c r="A17" s="27" t="s">
        <v>273</v>
      </c>
      <c r="B17" s="21" t="s">
        <v>216</v>
      </c>
      <c r="C17" s="19">
        <v>53</v>
      </c>
      <c r="D17" s="19">
        <v>83</v>
      </c>
      <c r="E17" s="27" t="s">
        <v>274</v>
      </c>
      <c r="F17" s="21" t="s">
        <v>216</v>
      </c>
      <c r="G17" s="19">
        <v>4</v>
      </c>
      <c r="H17" s="19">
        <v>3</v>
      </c>
    </row>
    <row r="18" s="2" customFormat="1" ht="21.5" customHeight="1" spans="1:8">
      <c r="A18" s="27" t="s">
        <v>275</v>
      </c>
      <c r="B18" s="21" t="s">
        <v>119</v>
      </c>
      <c r="C18" s="21" t="s">
        <v>119</v>
      </c>
      <c r="D18" s="21" t="s">
        <v>119</v>
      </c>
      <c r="E18" s="27" t="s">
        <v>276</v>
      </c>
      <c r="F18" s="21" t="s">
        <v>216</v>
      </c>
      <c r="G18" s="19">
        <v>0</v>
      </c>
      <c r="H18" s="19">
        <v>0</v>
      </c>
    </row>
    <row r="19" s="2" customFormat="1" ht="21.5" customHeight="1" spans="1:8">
      <c r="A19" s="27" t="s">
        <v>215</v>
      </c>
      <c r="B19" s="21" t="s">
        <v>216</v>
      </c>
      <c r="C19" s="19">
        <v>17888</v>
      </c>
      <c r="D19" s="19">
        <v>18067</v>
      </c>
      <c r="E19" s="21" t="s">
        <v>119</v>
      </c>
      <c r="F19" s="21" t="s">
        <v>119</v>
      </c>
      <c r="G19" s="21" t="s">
        <v>119</v>
      </c>
      <c r="H19" s="21" t="s">
        <v>119</v>
      </c>
    </row>
  </sheetData>
  <mergeCells count="1">
    <mergeCell ref="A2:H2"/>
  </mergeCells>
  <pageMargins left="1.37777777777778" right="0.786805555555556" top="0.747916666666667" bottom="0.747916666666667" header="0.314583333333333" footer="0.314583333333333"/>
  <pageSetup paperSize="9" fitToHeight="0" pageOrder="overThenDown" orientation="landscape" errors="blank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2024预计执行</vt:lpstr>
      <vt:lpstr>预算总表</vt:lpstr>
      <vt:lpstr>收支草案</vt:lpstr>
      <vt:lpstr>城乡居民养老保险预算表</vt:lpstr>
      <vt:lpstr>机关事业单位养老保险预算</vt:lpstr>
      <vt:lpstr>工伤保险预算表 </vt:lpstr>
      <vt:lpstr>失业保险预算表 </vt:lpstr>
      <vt:lpstr>基本养老保险基础资料表 </vt:lpstr>
      <vt:lpstr>失业保险、工伤保险基础资料表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ゆ久醉绕心弦</cp:lastModifiedBy>
  <dcterms:created xsi:type="dcterms:W3CDTF">2019-12-08T17:37:00Z</dcterms:created>
  <cp:lastPrinted>2019-12-13T07:56:00Z</cp:lastPrinted>
  <dcterms:modified xsi:type="dcterms:W3CDTF">2025-01-04T05:03:13Z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21AF5DC58CC3453883F1A5317850A4F1_12</vt:lpwstr>
  </property>
</Properties>
</file>