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78" activeTab="10"/>
  </bookViews>
  <sheets>
    <sheet name="封面" sheetId="1" r:id="rId1"/>
    <sheet name="目录" sheetId="3" r:id="rId2"/>
    <sheet name="2023预计执行" sheetId="15" r:id="rId3"/>
    <sheet name="预算总表" sheetId="4" r:id="rId4"/>
    <sheet name="收支草案" sheetId="16" r:id="rId5"/>
    <sheet name="居民养老" sheetId="6" r:id="rId6"/>
    <sheet name="机关养老" sheetId="7" r:id="rId7"/>
    <sheet name="工伤" sheetId="10" r:id="rId8"/>
    <sheet name="失业" sheetId="11" r:id="rId9"/>
    <sheet name="基本养老保险基础资料表" sheetId="12" r:id="rId10"/>
    <sheet name="失业工伤基础资料表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<sst xmlns="http://schemas.openxmlformats.org/spreadsheetml/2006/main" count="495" uniqueCount="248">
  <si>
    <t>彭阳县2023年社会保险基金预计执行情况和
2024年社会保险基金预算（草案）安排情况表格</t>
  </si>
  <si>
    <t>目      录</t>
  </si>
  <si>
    <t>表4-1　  2023年社会保险基金预计执行总表.................................</t>
  </si>
  <si>
    <t>表4-2　  2024年社会保险基金预算总表.....................................</t>
  </si>
  <si>
    <t>表4-3　  2024年社会保险基金预算收支草案表...........................</t>
  </si>
  <si>
    <t>表4-4　  2024年城乡居民基本养老保险基金预算表.................................</t>
  </si>
  <si>
    <t>表4-5　  2024年机关事业单位基本养老保险基金预算表.............................</t>
  </si>
  <si>
    <t>表4-6　  2024年工伤保险基金预算表.............................................</t>
  </si>
  <si>
    <t>表4-7　  2024年失业保险基金预算表................................</t>
  </si>
  <si>
    <t>附01表　 2024年基本养老保险基础资料表..............................</t>
  </si>
  <si>
    <t>附02表　 2024年失业保险、工伤保险基础资料表........................</t>
  </si>
  <si>
    <t>表4-1</t>
  </si>
  <si>
    <t>2023年社会保险基金预计执行总表</t>
  </si>
  <si>
    <t>彭阳县</t>
  </si>
  <si>
    <t>单位：万元</t>
  </si>
  <si>
    <t>项        目</t>
  </si>
  <si>
    <t>合计</t>
  </si>
  <si>
    <t>城乡居民基本养老保险基金</t>
  </si>
  <si>
    <t>机关事业单位基本养老保险基金</t>
  </si>
  <si>
    <t>工伤保险基金</t>
  </si>
  <si>
    <t>失业保险基金</t>
  </si>
  <si>
    <t>一、上年结余</t>
  </si>
  <si>
    <t>二、收入</t>
  </si>
  <si>
    <t xml:space="preserve">     1、保险费收入</t>
  </si>
  <si>
    <t xml:space="preserve">     2、财政补贴收入</t>
  </si>
  <si>
    <t xml:space="preserve">     3、利息收入</t>
  </si>
  <si>
    <t xml:space="preserve">     4、委托投资收益</t>
  </si>
  <si>
    <t xml:space="preserve">     5、转移收入</t>
  </si>
  <si>
    <t xml:space="preserve">     6、其他收入</t>
  </si>
  <si>
    <t xml:space="preserve">     7、中央调剂资金收入（省级专用）</t>
  </si>
  <si>
    <t xml:space="preserve">     8、中央调剂基金收入（中央专用)</t>
  </si>
  <si>
    <t xml:space="preserve">     9、上级补助收入</t>
  </si>
  <si>
    <t>三、支出</t>
  </si>
  <si>
    <t xml:space="preserve">     1、社会保险待遇支出</t>
  </si>
  <si>
    <t xml:space="preserve">     2、其他支出</t>
  </si>
  <si>
    <t xml:space="preserve">     3、转移支出</t>
  </si>
  <si>
    <t xml:space="preserve">     4、中央调剂基金支出（中央专用）</t>
  </si>
  <si>
    <t xml:space="preserve">     5、中央调剂资金支出（省级专用）</t>
  </si>
  <si>
    <t xml:space="preserve">     6、稳定岗位补贴支出</t>
  </si>
  <si>
    <t xml:space="preserve">     7、上解上级支出</t>
  </si>
  <si>
    <t>四、本年收支结余</t>
  </si>
  <si>
    <t>五、年末滚存结余</t>
  </si>
  <si>
    <t>表4-2</t>
  </si>
  <si>
    <t>2024年社会保险基金预算总表</t>
  </si>
  <si>
    <t>城乡居民基本
养老保险基金</t>
  </si>
  <si>
    <t>上年结余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</si>
  <si>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</si>
  <si>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</si>
  <si>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</si>
  <si>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</si>
  <si>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</si>
  <si>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</si>
  <si>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</si>
  <si>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</si>
  <si>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</si>
  <si>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</si>
  <si>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</si>
  <si>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</si>
  <si>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</si>
  <si>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</si>
  <si>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</si>
  <si>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</si>
  <si>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</si>
  <si>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表4-3</t>
  </si>
  <si>
    <t>2024年社会保险基金预算收支草案表</t>
  </si>
  <si>
    <t>收        入</t>
  </si>
  <si>
    <t>支        出</t>
  </si>
  <si>
    <t>项     目</t>
  </si>
  <si>
    <t>2023年执行数</t>
  </si>
  <si>
    <t>2024年预算数</t>
  </si>
  <si>
    <t>项      目</t>
  </si>
  <si>
    <t>一、城乡居民基本养老保险基金收入</t>
  </si>
  <si>
    <t>一、城乡居民基本养老保险基金支出</t>
  </si>
  <si>
    <t>二、机关事业单位基本养老保险基金收入</t>
  </si>
  <si>
    <t>二、机关事业单位基本养老保险基金支出</t>
  </si>
  <si>
    <t>三、工伤保险基金收入</t>
  </si>
  <si>
    <t>三、工伤保险基金支出</t>
  </si>
  <si>
    <t>四、失业保险基金收入</t>
  </si>
  <si>
    <t>四、失业保险基金支出</t>
  </si>
  <si>
    <t>社会保险基金预算收入合计</t>
  </si>
  <si>
    <t>社会保险基金预算支出合计</t>
  </si>
  <si>
    <t xml:space="preserve">        上年结余</t>
  </si>
  <si>
    <t xml:space="preserve">        上解上级支出</t>
  </si>
  <si>
    <t xml:space="preserve">        上级补助收入</t>
  </si>
  <si>
    <t xml:space="preserve">        年终结余</t>
  </si>
  <si>
    <t>社会保险基金预算收入总计</t>
  </si>
  <si>
    <t>社会保险基金预算支出总计</t>
  </si>
  <si>
    <t>七、本年收入小计</t>
  </si>
  <si>
    <t>六、本年支出小计</t>
  </si>
  <si>
    <t>八、本年收入小计</t>
  </si>
  <si>
    <t>四、本年支出小计</t>
  </si>
  <si>
    <t>五、本年收入小计</t>
  </si>
  <si>
    <t>五、本年支出小计</t>
  </si>
  <si>
    <t>六、本年收入小计</t>
  </si>
  <si>
    <t>十、本年支出小计</t>
  </si>
  <si>
    <t>八、上级补助收入</t>
  </si>
  <si>
    <t>七、补助下级支出</t>
  </si>
  <si>
    <t>七、下级上解收入</t>
  </si>
  <si>
    <t>七、上解上级支出</t>
  </si>
  <si>
    <t>八、下级上解收入</t>
  </si>
  <si>
    <t>十二、上解上级支出</t>
  </si>
  <si>
    <t>九、下级上解收入</t>
  </si>
  <si>
    <t>八、上解上级支出</t>
  </si>
  <si>
    <t>十一、上年结余</t>
  </si>
  <si>
    <t>十一、年末滚存结余</t>
  </si>
  <si>
    <t>十二、上年结余</t>
  </si>
  <si>
    <t>九、年末滚存结余</t>
  </si>
  <si>
    <t>九、上年结余</t>
  </si>
  <si>
    <t>十、年末滚存结余</t>
  </si>
  <si>
    <t>十、上年结余</t>
  </si>
  <si>
    <t>十五、年末滚存结余</t>
  </si>
  <si>
    <t>表4-4</t>
  </si>
  <si>
    <t>2024年城乡居民基本养老保险基金预算表</t>
  </si>
  <si>
    <t>单位：元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</si>
  <si>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</si>
  <si>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</si>
  <si>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</si>
  <si>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</si>
  <si>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二、财政补贴收入</t>
  </si>
  <si>
    <t>三、丧葬补助金支出</t>
  </si>
  <si>
    <t xml:space="preserve">    其中：财政对基础养老金的补贴</t>
  </si>
  <si>
    <t>四、转移支出</t>
  </si>
  <si>
    <t xml:space="preserve">          财政对个人缴费的补贴</t>
  </si>
  <si>
    <t>五、其他支出</t>
  </si>
  <si>
    <t>三、集体补助收入</t>
  </si>
  <si>
    <t>×</t>
  </si>
  <si>
    <t>四、利息收入</t>
  </si>
  <si>
    <t>五、委托投资收益</t>
  </si>
  <si>
    <t>六、转移收入</t>
  </si>
  <si>
    <t>七、其他收入</t>
  </si>
  <si>
    <t>九、上级补助收入</t>
  </si>
  <si>
    <t>十、下级上解收入</t>
  </si>
  <si>
    <t>十一、本年收入合计</t>
  </si>
  <si>
    <t>九、本年支出合计</t>
  </si>
  <si>
    <t>十、本年收支结余</t>
  </si>
  <si>
    <t>总        计</t>
  </si>
  <si>
    <t>表4-5</t>
  </si>
  <si>
    <t>2024年机关事业单位基本养老保险基金预算表</t>
  </si>
  <si>
    <t>一、基本养老保险费收入</t>
  </si>
  <si>
    <t>一、基本养老金支出</t>
  </si>
  <si>
    <t>二、转移支出</t>
  </si>
  <si>
    <t xml:space="preserve">    其中：地方财政补贴</t>
  </si>
  <si>
    <t>三、其他支出</t>
  </si>
  <si>
    <t>三、利息收入</t>
  </si>
  <si>
    <t>四、转移收入</t>
  </si>
  <si>
    <t>五、其他收入</t>
  </si>
  <si>
    <t xml:space="preserve">    其中：滞纳金</t>
  </si>
  <si>
    <t>七、上级补助收入</t>
  </si>
  <si>
    <t>五、补助下级支出</t>
  </si>
  <si>
    <t>六、上解上级支出</t>
  </si>
  <si>
    <t>九、本年收入合计</t>
  </si>
  <si>
    <t>七、本年支出合计</t>
  </si>
  <si>
    <t>八、本年收支结余</t>
  </si>
  <si>
    <t>表4-6</t>
  </si>
  <si>
    <t>2024年工伤保险基金预算表</t>
  </si>
  <si>
    <t>一、工伤保险费收入</t>
  </si>
  <si>
    <t>一、工伤保险待遇支出</t>
  </si>
  <si>
    <t>　　其中：医疗待遇支出</t>
  </si>
  <si>
    <t>二、劳动能力鉴定支出</t>
  </si>
  <si>
    <t>四、其他收入</t>
  </si>
  <si>
    <t>三、工伤预防费用支出</t>
  </si>
  <si>
    <t>四、其他支出</t>
  </si>
  <si>
    <t>六、上级补助收入</t>
  </si>
  <si>
    <t>六、补助下级支出</t>
  </si>
  <si>
    <t>八、本年收入合计</t>
  </si>
  <si>
    <t>八、本年支出合计</t>
  </si>
  <si>
    <t>九、本年收支结余</t>
  </si>
  <si>
    <t>表4-7</t>
  </si>
  <si>
    <t>2024年失业保险基金预算表</t>
  </si>
  <si>
    <t>一、失业保险费收入</t>
  </si>
  <si>
    <t>一、失业保险金支出</t>
  </si>
  <si>
    <t xml:space="preserve">二、基本医疗保险费支出 </t>
  </si>
  <si>
    <t>三、丧葬补助金和抚恤金支出</t>
  </si>
  <si>
    <t>四、职业培训和职业介绍补贴支出</t>
  </si>
  <si>
    <t>五、其他费用支出</t>
  </si>
  <si>
    <t>六、稳定岗位补贴支出</t>
  </si>
  <si>
    <t>七、技能提升补贴支出</t>
  </si>
  <si>
    <t>八、转移支出</t>
  </si>
  <si>
    <t>九、其他支出</t>
  </si>
  <si>
    <t xml:space="preserve">    其中：失业补助金支出</t>
  </si>
  <si>
    <t xml:space="preserve">          临时生活补助支出</t>
  </si>
  <si>
    <t>十一、补助下级支出</t>
  </si>
  <si>
    <t>十三、本年支出合计</t>
  </si>
  <si>
    <t>十四、本年收支结余</t>
  </si>
  <si>
    <t>附01表</t>
  </si>
  <si>
    <t>2024年基本养老保险基础资料表</t>
  </si>
  <si>
    <t>社预附01表</t>
  </si>
  <si>
    <t>单位</t>
  </si>
  <si>
    <t>一、企业职工基本养老保险</t>
  </si>
  <si>
    <t xml:space="preserve">       (1)上年末累计欠费</t>
  </si>
  <si>
    <t>元</t>
  </si>
  <si>
    <t xml:space="preserve">   (一)参保人数</t>
  </si>
  <si>
    <t>人</t>
  </si>
  <si>
    <t xml:space="preserve">       (2)本年补缴以前年度欠费</t>
  </si>
  <si>
    <t>　     1.在职职工</t>
  </si>
  <si>
    <t xml:space="preserve">       (3)本年新增欠费</t>
  </si>
  <si>
    <t xml:space="preserve">         其中：个人身份参保</t>
  </si>
  <si>
    <t xml:space="preserve">       (4)年末累计欠费</t>
  </si>
  <si>
    <t>　   　2.离休人员</t>
  </si>
  <si>
    <t xml:space="preserve">     3.本年预缴以后年度基本养老保险费</t>
  </si>
  <si>
    <t xml:space="preserve">       3.退休、退职人员</t>
  </si>
  <si>
    <t xml:space="preserve">     4.一次性补缴以前年度基本养老保险费</t>
  </si>
  <si>
    <t xml:space="preserve">        (1)当年新增退休退职人员</t>
  </si>
  <si>
    <t>二、城乡居民基本养老保险</t>
  </si>
  <si>
    <t xml:space="preserve"> 　     (2)当年死亡退休退职人员</t>
  </si>
  <si>
    <t xml:space="preserve">   (一)16－59周岁参保缴费人数</t>
  </si>
  <si>
    <t xml:space="preserve">   (二)缴费人数</t>
  </si>
  <si>
    <t xml:space="preserve">   (二)实际领取待遇人员</t>
  </si>
  <si>
    <t xml:space="preserve">       其中：个人身份缴费</t>
  </si>
  <si>
    <t xml:space="preserve">   (三)人均缴费水平</t>
  </si>
  <si>
    <t>元/年</t>
  </si>
  <si>
    <t xml:space="preserve">   (三)缴费基数总额</t>
  </si>
  <si>
    <t xml:space="preserve">   (四)人均财政对缴费补贴水平</t>
  </si>
  <si>
    <t>　　   1.单位</t>
  </si>
  <si>
    <t>三、机关事业单位基本养老保险</t>
  </si>
  <si>
    <t>　   　2.个人</t>
  </si>
  <si>
    <t xml:space="preserve">         其中：个人身份缴费基数总额</t>
  </si>
  <si>
    <t>　      1.在职职工</t>
  </si>
  <si>
    <t xml:space="preserve">   (四)缴费费率</t>
  </si>
  <si>
    <t>%</t>
  </si>
  <si>
    <t>　    　2.退休、退职人员</t>
  </si>
  <si>
    <t xml:space="preserve">       1.单位缴费费率</t>
  </si>
  <si>
    <t xml:space="preserve">       2.职工个人缴费费率</t>
  </si>
  <si>
    <t xml:space="preserve">       3.以个人身份参保缴费费率</t>
  </si>
  <si>
    <t xml:space="preserve">   　　1.单位</t>
  </si>
  <si>
    <t>万元</t>
  </si>
  <si>
    <t xml:space="preserve">   (五)人均缴费工资基数</t>
  </si>
  <si>
    <t xml:space="preserve">   (六)保险费缴纳情况</t>
  </si>
  <si>
    <t xml:space="preserve">       1.缴纳当年基本养老保险费</t>
  </si>
  <si>
    <t xml:space="preserve">       2.欠费情况</t>
  </si>
  <si>
    <t>四、统筹地区职工平均工资</t>
  </si>
  <si>
    <t>附02表</t>
  </si>
  <si>
    <t>2024年失业保险、工伤保险基础资料表</t>
  </si>
  <si>
    <t>社预附03表</t>
  </si>
  <si>
    <t>一、失业保险</t>
  </si>
  <si>
    <t xml:space="preserve">   (八)享受稳定岗位补贴企
       业参加失业保险人数</t>
  </si>
  <si>
    <t xml:space="preserve">   (九)享受技能提升补贴人数</t>
  </si>
  <si>
    <t xml:space="preserve">       其中：农民合同制工人参保人数</t>
  </si>
  <si>
    <t>二、工伤保险</t>
  </si>
  <si>
    <t xml:space="preserve">   (二)实际缴费人数</t>
  </si>
  <si>
    <t xml:space="preserve">       1.单位</t>
  </si>
  <si>
    <t xml:space="preserve">       2.个人</t>
  </si>
  <si>
    <t xml:space="preserve">   (六)缴纳当年工伤保险费</t>
  </si>
  <si>
    <t xml:space="preserve">   (六)全年领取失业保险金人月数</t>
  </si>
  <si>
    <t>人月</t>
  </si>
  <si>
    <t xml:space="preserve">       其中：按缴费基数缴纳的工伤保险费</t>
  </si>
  <si>
    <t xml:space="preserve">   (七)代缴医疗保险人月数</t>
  </si>
  <si>
    <t xml:space="preserve">  （七)享受工伤保险待遇全年累计人数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</si>
</sst>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\-#,##0"/>
    <numFmt numFmtId="177" formatCode="#,##0_ ;\-#,##0;;"/>
    <numFmt numFmtId="178" formatCode="#,##0.00_ "/>
    <numFmt numFmtId="179" formatCode="#,##0.00_ ;\-#,##0.00"/>
    <numFmt numFmtId="180" formatCode="#,##0.00_ ;\-#,##0.00;;"/>
    <numFmt numFmtId="181" formatCode="0.00_ "/>
    <numFmt numFmtId="182" formatCode="0.00_);[Red]\(0.00\)"/>
    <numFmt numFmtId="183" formatCode="#,##0.00_);[Red]\(#,##0.00\)"/>
    <numFmt numFmtId="184" formatCode="#,##0_);[Red]\(#,##0\)"/>
    <numFmt numFmtId="185" formatCode="_ * #,##0_ ;_ * \-#,##0_ ;_ * &quot;-&quot;??_ ;_ @_ "/>
  </numFmts>
  <fonts count="5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sz val="12"/>
      <color indexed="8"/>
      <name val="Times New Roman"/>
      <charset val="1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b/>
      <sz val="16"/>
      <color indexed="8"/>
      <name val="华文中宋"/>
      <charset val="134"/>
    </font>
    <font>
      <sz val="12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Arial Narrow"/>
      <charset val="1"/>
    </font>
    <font>
      <b/>
      <sz val="12"/>
      <name val="宋体"/>
      <charset val="134"/>
    </font>
    <font>
      <sz val="12"/>
      <name val="宋体"/>
      <charset val="1"/>
    </font>
    <font>
      <sz val="12"/>
      <name val="Arial Narrow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sz val="18"/>
      <color indexed="8"/>
      <name val="华文中宋"/>
      <charset val="134"/>
    </font>
    <font>
      <sz val="29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27"/>
      <color indexed="8"/>
      <name val="宋体"/>
      <charset val="134"/>
    </font>
    <font>
      <sz val="24"/>
      <color indexed="8"/>
      <name val="宋体"/>
      <charset val="134"/>
    </font>
    <font>
      <b/>
      <sz val="7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3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34" applyNumberFormat="0" applyAlignment="0" applyProtection="0">
      <alignment vertical="center"/>
    </xf>
    <xf numFmtId="0" fontId="41" fillId="7" borderId="35" applyNumberFormat="0" applyAlignment="0" applyProtection="0">
      <alignment vertical="center"/>
    </xf>
    <xf numFmtId="0" fontId="42" fillId="7" borderId="34" applyNumberFormat="0" applyAlignment="0" applyProtection="0">
      <alignment vertical="center"/>
    </xf>
    <xf numFmtId="0" fontId="43" fillId="8" borderId="36" applyNumberFormat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1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43" fontId="1" fillId="0" borderId="0" applyFont="0" applyFill="0" applyBorder="0" applyAlignment="0" applyProtection="0"/>
    <xf numFmtId="0" fontId="0" fillId="0" borderId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Fill="1"/>
    <xf numFmtId="0" fontId="1" fillId="2" borderId="0" xfId="59" applyFont="1" applyFill="1" applyBorder="1"/>
    <xf numFmtId="0" fontId="0" fillId="2" borderId="0" xfId="0" applyFill="1"/>
    <xf numFmtId="0" fontId="2" fillId="2" borderId="0" xfId="59" applyFont="1" applyFill="1" applyBorder="1" applyAlignment="1">
      <alignment horizontal="center" vertical="center"/>
    </xf>
    <xf numFmtId="0" fontId="3" fillId="2" borderId="1" xfId="59" applyFont="1" applyFill="1" applyBorder="1" applyAlignment="1">
      <alignment vertical="center"/>
    </xf>
    <xf numFmtId="0" fontId="3" fillId="2" borderId="1" xfId="59" applyFont="1" applyFill="1" applyBorder="1" applyAlignment="1">
      <alignment horizontal="center" vertical="center"/>
    </xf>
    <xf numFmtId="0" fontId="3" fillId="2" borderId="0" xfId="59" applyFont="1" applyFill="1" applyBorder="1" applyAlignment="1">
      <alignment horizontal="right" vertical="center"/>
    </xf>
    <xf numFmtId="49" fontId="4" fillId="0" borderId="2" xfId="59" applyNumberFormat="1" applyFont="1" applyFill="1" applyBorder="1" applyAlignment="1">
      <alignment horizontal="center" vertical="center"/>
    </xf>
    <xf numFmtId="49" fontId="4" fillId="0" borderId="3" xfId="59" applyNumberFormat="1" applyFont="1" applyFill="1" applyBorder="1" applyAlignment="1">
      <alignment horizontal="center" vertical="center"/>
    </xf>
    <xf numFmtId="49" fontId="4" fillId="0" borderId="4" xfId="59" applyNumberFormat="1" applyFont="1" applyFill="1" applyBorder="1" applyAlignment="1">
      <alignment horizontal="center" vertical="center"/>
    </xf>
    <xf numFmtId="49" fontId="4" fillId="0" borderId="5" xfId="59" applyNumberFormat="1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vertical="center"/>
    </xf>
    <xf numFmtId="49" fontId="5" fillId="0" borderId="2" xfId="59" applyNumberFormat="1" applyFont="1" applyFill="1" applyBorder="1" applyAlignment="1">
      <alignment horizontal="center" vertical="center"/>
    </xf>
    <xf numFmtId="49" fontId="6" fillId="0" borderId="2" xfId="59" applyNumberFormat="1" applyFont="1" applyFill="1" applyBorder="1" applyAlignment="1">
      <alignment horizontal="center" vertical="center"/>
    </xf>
    <xf numFmtId="49" fontId="6" fillId="0" borderId="6" xfId="59" applyNumberFormat="1" applyFont="1" applyFill="1" applyBorder="1" applyAlignment="1">
      <alignment horizontal="center" vertical="center"/>
    </xf>
    <xf numFmtId="49" fontId="5" fillId="0" borderId="5" xfId="59" applyNumberFormat="1" applyFont="1" applyFill="1" applyBorder="1" applyAlignment="1">
      <alignment vertical="center" wrapText="1"/>
    </xf>
    <xf numFmtId="49" fontId="5" fillId="0" borderId="5" xfId="59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5" fillId="0" borderId="7" xfId="59" applyNumberFormat="1" applyFont="1" applyFill="1" applyBorder="1" applyAlignment="1">
      <alignment vertical="center" wrapText="1"/>
    </xf>
    <xf numFmtId="49" fontId="5" fillId="0" borderId="7" xfId="59" applyNumberFormat="1" applyFont="1" applyFill="1" applyBorder="1" applyAlignment="1">
      <alignment horizontal="center" vertical="center"/>
    </xf>
    <xf numFmtId="176" fontId="6" fillId="0" borderId="7" xfId="59" applyNumberFormat="1" applyFont="1" applyFill="1" applyBorder="1" applyAlignment="1">
      <alignment horizontal="right" vertical="center"/>
    </xf>
    <xf numFmtId="176" fontId="6" fillId="0" borderId="8" xfId="59" applyNumberFormat="1" applyFont="1" applyFill="1" applyBorder="1" applyAlignment="1">
      <alignment horizontal="right" vertical="center"/>
    </xf>
    <xf numFmtId="49" fontId="5" fillId="0" borderId="5" xfId="59" applyNumberFormat="1" applyFont="1" applyFill="1" applyBorder="1" applyAlignment="1">
      <alignment vertical="center"/>
    </xf>
    <xf numFmtId="176" fontId="6" fillId="0" borderId="5" xfId="59" applyNumberFormat="1" applyFont="1" applyFill="1" applyBorder="1" applyAlignment="1">
      <alignment horizontal="right" vertical="center"/>
    </xf>
    <xf numFmtId="177" fontId="6" fillId="0" borderId="5" xfId="59" applyNumberFormat="1" applyFont="1" applyFill="1" applyBorder="1" applyAlignment="1">
      <alignment vertical="center"/>
    </xf>
    <xf numFmtId="0" fontId="5" fillId="0" borderId="5" xfId="59" applyFont="1" applyFill="1" applyBorder="1" applyAlignment="1">
      <alignment vertical="center"/>
    </xf>
    <xf numFmtId="0" fontId="5" fillId="0" borderId="5" xfId="59" applyFont="1" applyFill="1" applyBorder="1" applyAlignment="1">
      <alignment horizontal="center" vertical="center"/>
    </xf>
    <xf numFmtId="49" fontId="5" fillId="0" borderId="5" xfId="59" applyNumberFormat="1" applyFont="1" applyFill="1" applyBorder="1" applyAlignment="1">
      <alignment horizontal="left" vertical="center"/>
    </xf>
    <xf numFmtId="49" fontId="6" fillId="0" borderId="5" xfId="59" applyNumberFormat="1" applyFont="1" applyFill="1" applyBorder="1" applyAlignment="1">
      <alignment horizontal="center" vertical="center"/>
    </xf>
    <xf numFmtId="178" fontId="8" fillId="0" borderId="5" xfId="59" applyNumberFormat="1" applyFont="1" applyFill="1" applyBorder="1" applyAlignment="1">
      <alignment vertical="center"/>
    </xf>
    <xf numFmtId="179" fontId="6" fillId="0" borderId="5" xfId="59" applyNumberFormat="1" applyFont="1" applyFill="1" applyBorder="1" applyAlignment="1">
      <alignment horizontal="right" vertical="center"/>
    </xf>
    <xf numFmtId="177" fontId="6" fillId="0" borderId="5" xfId="59" applyNumberFormat="1" applyFont="1" applyFill="1" applyBorder="1" applyAlignment="1">
      <alignment horizontal="right" vertical="center"/>
    </xf>
    <xf numFmtId="0" fontId="3" fillId="2" borderId="0" xfId="59" applyFont="1" applyFill="1" applyBorder="1" applyAlignment="1">
      <alignment vertical="center"/>
    </xf>
    <xf numFmtId="0" fontId="3" fillId="2" borderId="0" xfId="59" applyFont="1" applyFill="1" applyBorder="1" applyAlignment="1">
      <alignment horizontal="center" vertical="center"/>
    </xf>
    <xf numFmtId="0" fontId="1" fillId="2" borderId="0" xfId="59" applyFont="1" applyFill="1" applyBorder="1" applyAlignment="1">
      <alignment horizontal="right"/>
    </xf>
    <xf numFmtId="0" fontId="2" fillId="2" borderId="0" xfId="59" applyFont="1" applyFill="1" applyBorder="1" applyAlignment="1">
      <alignment horizontal="center" vertical="center" wrapText="1"/>
    </xf>
    <xf numFmtId="0" fontId="2" fillId="2" borderId="0" xfId="59" applyFont="1" applyFill="1" applyBorder="1" applyAlignment="1">
      <alignment horizontal="right" vertical="center" wrapText="1"/>
    </xf>
    <xf numFmtId="0" fontId="3" fillId="2" borderId="0" xfId="59" applyFont="1" applyFill="1" applyBorder="1" applyAlignment="1">
      <alignment horizontal="center" vertical="center" wrapText="1"/>
    </xf>
    <xf numFmtId="0" fontId="3" fillId="2" borderId="0" xfId="59" applyFont="1" applyFill="1" applyBorder="1" applyAlignment="1">
      <alignment vertical="center" wrapText="1"/>
    </xf>
    <xf numFmtId="0" fontId="3" fillId="2" borderId="0" xfId="59" applyFont="1" applyFill="1" applyBorder="1" applyAlignment="1">
      <alignment horizontal="right" vertical="center" wrapText="1"/>
    </xf>
    <xf numFmtId="0" fontId="9" fillId="2" borderId="5" xfId="59" applyFont="1" applyFill="1" applyBorder="1" applyAlignment="1">
      <alignment horizontal="center" vertical="center" wrapText="1"/>
    </xf>
    <xf numFmtId="0" fontId="9" fillId="2" borderId="5" xfId="59" applyFont="1" applyFill="1" applyBorder="1" applyAlignment="1">
      <alignment horizontal="center" vertical="center"/>
    </xf>
    <xf numFmtId="0" fontId="9" fillId="2" borderId="5" xfId="59" applyFont="1" applyFill="1" applyBorder="1" applyAlignment="1">
      <alignment horizontal="right" vertical="center"/>
    </xf>
    <xf numFmtId="0" fontId="3" fillId="2" borderId="5" xfId="59" applyFont="1" applyFill="1" applyBorder="1" applyAlignment="1">
      <alignment horizontal="left" vertical="center" wrapText="1"/>
    </xf>
    <xf numFmtId="0" fontId="3" fillId="2" borderId="5" xfId="59" applyFont="1" applyFill="1" applyBorder="1" applyAlignment="1">
      <alignment horizontal="center" vertical="center"/>
    </xf>
    <xf numFmtId="0" fontId="3" fillId="2" borderId="5" xfId="59" applyFont="1" applyFill="1" applyBorder="1" applyAlignment="1">
      <alignment horizontal="right" vertical="center"/>
    </xf>
    <xf numFmtId="177" fontId="3" fillId="2" borderId="5" xfId="59" applyNumberFormat="1" applyFont="1" applyFill="1" applyBorder="1" applyAlignment="1">
      <alignment horizontal="right" vertical="center"/>
    </xf>
    <xf numFmtId="0" fontId="3" fillId="2" borderId="5" xfId="59" applyFont="1" applyFill="1" applyBorder="1" applyAlignment="1">
      <alignment horizontal="center" vertical="center" wrapText="1"/>
    </xf>
    <xf numFmtId="180" fontId="3" fillId="2" borderId="5" xfId="59" applyNumberFormat="1" applyFont="1" applyFill="1" applyBorder="1" applyAlignment="1">
      <alignment horizontal="right" vertical="center"/>
    </xf>
    <xf numFmtId="0" fontId="3" fillId="2" borderId="5" xfId="59" applyFont="1" applyFill="1" applyBorder="1" applyAlignment="1">
      <alignment horizontal="left" vertical="center"/>
    </xf>
    <xf numFmtId="0" fontId="3" fillId="2" borderId="5" xfId="59" applyFont="1" applyFill="1" applyBorder="1" applyAlignment="1">
      <alignment vertical="center"/>
    </xf>
    <xf numFmtId="0" fontId="10" fillId="2" borderId="5" xfId="59" applyFont="1" applyFill="1" applyBorder="1" applyAlignment="1">
      <alignment horizontal="right" vertical="center" wrapText="1"/>
    </xf>
    <xf numFmtId="177" fontId="10" fillId="2" borderId="5" xfId="59" applyNumberFormat="1" applyFont="1" applyFill="1" applyBorder="1" applyAlignment="1">
      <alignment horizontal="right" vertical="center" wrapText="1"/>
    </xf>
    <xf numFmtId="181" fontId="10" fillId="2" borderId="5" xfId="59" applyNumberFormat="1" applyFont="1" applyFill="1" applyBorder="1" applyAlignment="1">
      <alignment horizontal="right" vertical="center" wrapText="1"/>
    </xf>
    <xf numFmtId="182" fontId="10" fillId="2" borderId="5" xfId="59" applyNumberFormat="1" applyFont="1" applyFill="1" applyBorder="1" applyAlignment="1">
      <alignment horizontal="right" vertical="center" wrapText="1"/>
    </xf>
    <xf numFmtId="0" fontId="8" fillId="2" borderId="5" xfId="59" applyFont="1" applyFill="1" applyBorder="1" applyAlignment="1">
      <alignment horizontal="right" vertical="center" wrapText="1"/>
    </xf>
    <xf numFmtId="180" fontId="10" fillId="2" borderId="5" xfId="59" applyNumberFormat="1" applyFont="1" applyFill="1" applyBorder="1" applyAlignment="1">
      <alignment horizontal="right" vertical="center" wrapText="1"/>
    </xf>
    <xf numFmtId="180" fontId="3" fillId="2" borderId="5" xfId="59" applyNumberFormat="1" applyFont="1" applyFill="1" applyBorder="1" applyAlignment="1">
      <alignment horizontal="center" vertical="center"/>
    </xf>
    <xf numFmtId="0" fontId="1" fillId="0" borderId="0" xfId="59" applyFont="1" applyFill="1" applyBorder="1"/>
    <xf numFmtId="0" fontId="2" fillId="0" borderId="0" xfId="59" applyFont="1" applyFill="1" applyBorder="1" applyAlignment="1">
      <alignment horizontal="center" vertical="center"/>
    </xf>
    <xf numFmtId="0" fontId="3" fillId="0" borderId="0" xfId="59" applyFont="1" applyFill="1" applyBorder="1" applyAlignment="1">
      <alignment horizontal="center" vertical="center"/>
    </xf>
    <xf numFmtId="0" fontId="3" fillId="0" borderId="0" xfId="59" applyFont="1" applyFill="1" applyBorder="1" applyAlignment="1">
      <alignment horizontal="right" vertical="center"/>
    </xf>
    <xf numFmtId="0" fontId="3" fillId="0" borderId="1" xfId="59" applyFont="1" applyFill="1" applyBorder="1" applyAlignment="1">
      <alignment vertical="center"/>
    </xf>
    <xf numFmtId="0" fontId="3" fillId="0" borderId="1" xfId="59" applyFont="1" applyFill="1" applyBorder="1" applyAlignment="1">
      <alignment horizontal="right" vertical="center"/>
    </xf>
    <xf numFmtId="178" fontId="4" fillId="0" borderId="2" xfId="59" applyNumberFormat="1" applyFont="1" applyFill="1" applyBorder="1" applyAlignment="1">
      <alignment horizontal="center" vertical="center"/>
    </xf>
    <xf numFmtId="178" fontId="5" fillId="0" borderId="2" xfId="59" applyNumberFormat="1" applyFont="1" applyFill="1" applyBorder="1" applyAlignment="1">
      <alignment vertical="center"/>
    </xf>
    <xf numFmtId="178" fontId="1" fillId="0" borderId="5" xfId="59" applyNumberFormat="1" applyFont="1" applyFill="1" applyBorder="1" applyAlignment="1">
      <alignment vertical="center"/>
    </xf>
    <xf numFmtId="178" fontId="5" fillId="0" borderId="7" xfId="59" applyNumberFormat="1" applyFont="1" applyFill="1" applyBorder="1" applyAlignment="1">
      <alignment vertical="center"/>
    </xf>
    <xf numFmtId="178" fontId="5" fillId="0" borderId="9" xfId="59" applyNumberFormat="1" applyFont="1" applyFill="1" applyBorder="1" applyAlignment="1">
      <alignment horizontal="center" vertical="center"/>
    </xf>
    <xf numFmtId="178" fontId="8" fillId="0" borderId="5" xfId="59" applyNumberFormat="1" applyFont="1" applyFill="1" applyBorder="1" applyAlignment="1">
      <alignment horizontal="center" vertical="center"/>
    </xf>
    <xf numFmtId="178" fontId="5" fillId="0" borderId="5" xfId="59" applyNumberFormat="1" applyFont="1" applyFill="1" applyBorder="1" applyAlignment="1">
      <alignment horizontal="center" vertical="center"/>
    </xf>
    <xf numFmtId="178" fontId="6" fillId="0" borderId="5" xfId="59" applyNumberFormat="1" applyFont="1" applyFill="1" applyBorder="1" applyAlignment="1">
      <alignment horizontal="center" vertical="center"/>
    </xf>
    <xf numFmtId="178" fontId="5" fillId="0" borderId="5" xfId="59" applyNumberFormat="1" applyFont="1" applyFill="1" applyBorder="1" applyAlignment="1">
      <alignment horizontal="left" vertical="center"/>
    </xf>
    <xf numFmtId="178" fontId="6" fillId="0" borderId="5" xfId="59" applyNumberFormat="1" applyFont="1" applyFill="1" applyBorder="1" applyAlignment="1">
      <alignment horizontal="right" vertical="center"/>
    </xf>
    <xf numFmtId="178" fontId="5" fillId="3" borderId="10" xfId="59" applyNumberFormat="1" applyFont="1" applyFill="1" applyBorder="1" applyAlignment="1">
      <alignment vertical="center"/>
    </xf>
    <xf numFmtId="178" fontId="6" fillId="3" borderId="10" xfId="59" applyNumberFormat="1" applyFont="1" applyFill="1" applyBorder="1" applyAlignment="1">
      <alignment horizontal="right" vertical="center"/>
    </xf>
    <xf numFmtId="178" fontId="6" fillId="0" borderId="2" xfId="59" applyNumberFormat="1" applyFont="1" applyFill="1" applyBorder="1" applyAlignment="1">
      <alignment horizontal="right" vertical="center"/>
    </xf>
    <xf numFmtId="178" fontId="5" fillId="3" borderId="2" xfId="59" applyNumberFormat="1" applyFont="1" applyFill="1" applyBorder="1" applyAlignment="1">
      <alignment vertical="center"/>
    </xf>
    <xf numFmtId="178" fontId="6" fillId="3" borderId="7" xfId="59" applyNumberFormat="1" applyFont="1" applyFill="1" applyBorder="1" applyAlignment="1">
      <alignment horizontal="right" vertical="center"/>
    </xf>
    <xf numFmtId="178" fontId="6" fillId="3" borderId="11" xfId="59" applyNumberFormat="1" applyFont="1" applyFill="1" applyBorder="1" applyAlignment="1">
      <alignment horizontal="right" vertical="center"/>
    </xf>
    <xf numFmtId="178" fontId="5" fillId="0" borderId="12" xfId="59" applyNumberFormat="1" applyFont="1" applyFill="1" applyBorder="1" applyAlignment="1">
      <alignment horizontal="center" vertical="center"/>
    </xf>
    <xf numFmtId="178" fontId="6" fillId="0" borderId="13" xfId="59" applyNumberFormat="1" applyFont="1" applyFill="1" applyBorder="1" applyAlignment="1">
      <alignment horizontal="center" vertical="center"/>
    </xf>
    <xf numFmtId="178" fontId="6" fillId="0" borderId="14" xfId="59" applyNumberFormat="1" applyFont="1" applyFill="1" applyBorder="1" applyAlignment="1">
      <alignment horizontal="center" vertical="center"/>
    </xf>
    <xf numFmtId="178" fontId="5" fillId="3" borderId="2" xfId="59" applyNumberFormat="1" applyFont="1" applyFill="1" applyBorder="1" applyAlignment="1">
      <alignment horizontal="center" vertical="center"/>
    </xf>
    <xf numFmtId="178" fontId="6" fillId="3" borderId="2" xfId="59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9" fillId="0" borderId="0" xfId="59" applyFont="1" applyFill="1" applyBorder="1" applyAlignment="1">
      <alignment horizontal="center" vertical="center"/>
    </xf>
    <xf numFmtId="178" fontId="4" fillId="0" borderId="15" xfId="59" applyNumberFormat="1" applyFont="1" applyFill="1" applyBorder="1" applyAlignment="1">
      <alignment horizontal="center" vertical="center"/>
    </xf>
    <xf numFmtId="178" fontId="5" fillId="0" borderId="16" xfId="59" applyNumberFormat="1" applyFont="1" applyFill="1" applyBorder="1" applyAlignment="1">
      <alignment vertical="center"/>
    </xf>
    <xf numFmtId="43" fontId="11" fillId="0" borderId="5" xfId="1" applyFont="1" applyFill="1" applyBorder="1" applyAlignment="1">
      <alignment vertical="center"/>
    </xf>
    <xf numFmtId="43" fontId="1" fillId="0" borderId="5" xfId="1" applyFont="1" applyFill="1" applyBorder="1" applyAlignment="1" applyProtection="1">
      <alignment vertical="center"/>
    </xf>
    <xf numFmtId="178" fontId="5" fillId="0" borderId="4" xfId="59" applyNumberFormat="1" applyFont="1" applyFill="1" applyBorder="1" applyAlignment="1">
      <alignment vertical="center"/>
    </xf>
    <xf numFmtId="181" fontId="0" fillId="0" borderId="0" xfId="0" applyNumberFormat="1" applyFill="1" applyBorder="1" applyAlignment="1">
      <alignment vertical="center"/>
    </xf>
    <xf numFmtId="43" fontId="5" fillId="3" borderId="10" xfId="1" applyFont="1" applyFill="1" applyBorder="1" applyAlignment="1" applyProtection="1">
      <alignment horizontal="right" vertical="center"/>
    </xf>
    <xf numFmtId="43" fontId="5" fillId="3" borderId="17" xfId="1" applyFont="1" applyFill="1" applyBorder="1" applyAlignment="1" applyProtection="1">
      <alignment vertical="center"/>
    </xf>
    <xf numFmtId="43" fontId="5" fillId="0" borderId="2" xfId="1" applyFont="1" applyFill="1" applyBorder="1" applyAlignment="1" applyProtection="1">
      <alignment horizontal="right" vertical="center"/>
    </xf>
    <xf numFmtId="43" fontId="5" fillId="0" borderId="11" xfId="1" applyFont="1" applyFill="1" applyBorder="1" applyAlignment="1" applyProtection="1">
      <alignment vertical="center"/>
    </xf>
    <xf numFmtId="43" fontId="5" fillId="0" borderId="15" xfId="1" applyFont="1" applyFill="1" applyBorder="1" applyAlignment="1" applyProtection="1">
      <alignment horizontal="right" vertical="center"/>
    </xf>
    <xf numFmtId="43" fontId="5" fillId="0" borderId="18" xfId="1" applyFont="1" applyFill="1" applyBorder="1" applyAlignment="1" applyProtection="1">
      <alignment vertical="center"/>
    </xf>
    <xf numFmtId="43" fontId="5" fillId="3" borderId="2" xfId="1" applyFont="1" applyFill="1" applyBorder="1" applyAlignment="1" applyProtection="1">
      <alignment horizontal="right" vertical="center"/>
    </xf>
    <xf numFmtId="43" fontId="5" fillId="3" borderId="11" xfId="1" applyFont="1" applyFill="1" applyBorder="1" applyAlignment="1" applyProtection="1">
      <alignment vertical="center"/>
    </xf>
    <xf numFmtId="43" fontId="5" fillId="3" borderId="19" xfId="1" applyFont="1" applyFill="1" applyBorder="1" applyAlignment="1" applyProtection="1">
      <alignment horizontal="right" vertical="center"/>
    </xf>
    <xf numFmtId="178" fontId="5" fillId="0" borderId="2" xfId="59" applyNumberFormat="1" applyFont="1" applyFill="1" applyBorder="1" applyAlignment="1">
      <alignment horizontal="center" vertical="center"/>
    </xf>
    <xf numFmtId="43" fontId="5" fillId="0" borderId="15" xfId="1" applyFont="1" applyFill="1" applyBorder="1" applyAlignment="1" applyProtection="1">
      <alignment horizontal="center" vertical="center"/>
    </xf>
    <xf numFmtId="43" fontId="5" fillId="3" borderId="11" xfId="1" applyFont="1" applyFill="1" applyBorder="1" applyAlignment="1" applyProtection="1">
      <alignment horizontal="right" vertical="center"/>
    </xf>
    <xf numFmtId="43" fontId="5" fillId="3" borderId="11" xfId="1" applyFont="1" applyFill="1" applyBorder="1" applyAlignment="1" applyProtection="1">
      <alignment horizontal="center" vertical="center"/>
    </xf>
    <xf numFmtId="0" fontId="3" fillId="0" borderId="0" xfId="59" applyFont="1" applyFill="1" applyBorder="1" applyAlignment="1">
      <alignment vertical="center"/>
    </xf>
    <xf numFmtId="49" fontId="3" fillId="0" borderId="0" xfId="59" applyNumberFormat="1" applyFont="1" applyFill="1" applyBorder="1" applyAlignment="1">
      <alignment vertical="center"/>
    </xf>
    <xf numFmtId="178" fontId="0" fillId="0" borderId="0" xfId="59" applyNumberFormat="1" applyFont="1" applyFill="1" applyAlignment="1">
      <alignment vertical="center"/>
    </xf>
    <xf numFmtId="0" fontId="1" fillId="0" borderId="0" xfId="59" applyFont="1" applyFill="1" applyBorder="1" applyAlignment="1">
      <alignment horizontal="left"/>
    </xf>
    <xf numFmtId="0" fontId="1" fillId="0" borderId="0" xfId="59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59" applyFont="1" applyFill="1" applyBorder="1" applyAlignment="1">
      <alignment horizontal="center"/>
    </xf>
    <xf numFmtId="0" fontId="13" fillId="0" borderId="0" xfId="59" applyFont="1" applyFill="1" applyBorder="1" applyAlignment="1">
      <alignment horizontal="left" vertical="center"/>
    </xf>
    <xf numFmtId="0" fontId="13" fillId="0" borderId="0" xfId="59" applyFont="1" applyFill="1" applyBorder="1" applyAlignment="1">
      <alignment horizontal="right" vertical="center"/>
    </xf>
    <xf numFmtId="0" fontId="3" fillId="0" borderId="20" xfId="59" applyFont="1" applyFill="1" applyBorder="1" applyAlignment="1">
      <alignment horizontal="left" vertical="center"/>
    </xf>
    <xf numFmtId="0" fontId="3" fillId="0" borderId="20" xfId="59" applyFont="1" applyFill="1" applyBorder="1" applyAlignment="1">
      <alignment horizontal="right" vertical="center"/>
    </xf>
    <xf numFmtId="0" fontId="1" fillId="0" borderId="20" xfId="59" applyFont="1" applyFill="1" applyBorder="1" applyAlignment="1">
      <alignment horizontal="right"/>
    </xf>
    <xf numFmtId="178" fontId="4" fillId="0" borderId="5" xfId="59" applyNumberFormat="1" applyFont="1" applyFill="1" applyBorder="1" applyAlignment="1">
      <alignment horizontal="center" vertical="center"/>
    </xf>
    <xf numFmtId="178" fontId="5" fillId="0" borderId="21" xfId="59" applyNumberFormat="1" applyFont="1" applyFill="1" applyBorder="1" applyAlignment="1">
      <alignment vertical="center"/>
    </xf>
    <xf numFmtId="43" fontId="11" fillId="0" borderId="5" xfId="1" applyFont="1" applyFill="1" applyBorder="1" applyAlignment="1" applyProtection="1">
      <alignment vertical="center"/>
    </xf>
    <xf numFmtId="43" fontId="1" fillId="0" borderId="5" xfId="1" applyFont="1" applyFill="1" applyBorder="1" applyAlignment="1" applyProtection="1">
      <alignment horizontal="center" vertical="center"/>
    </xf>
    <xf numFmtId="178" fontId="5" fillId="0" borderId="16" xfId="59" applyNumberFormat="1" applyFont="1" applyFill="1" applyBorder="1" applyAlignment="1">
      <alignment horizontal="left" vertical="center"/>
    </xf>
    <xf numFmtId="43" fontId="5" fillId="0" borderId="5" xfId="1" applyFont="1" applyFill="1" applyBorder="1" applyAlignment="1" applyProtection="1">
      <alignment horizontal="center" vertical="center"/>
    </xf>
    <xf numFmtId="178" fontId="5" fillId="3" borderId="16" xfId="59" applyNumberFormat="1" applyFont="1" applyFill="1" applyBorder="1" applyAlignment="1">
      <alignment vertical="center"/>
    </xf>
    <xf numFmtId="43" fontId="5" fillId="3" borderId="5" xfId="1" applyFont="1" applyFill="1" applyBorder="1" applyAlignment="1" applyProtection="1">
      <alignment horizontal="right" vertical="center"/>
    </xf>
    <xf numFmtId="43" fontId="5" fillId="3" borderId="5" xfId="1" applyFont="1" applyFill="1" applyBorder="1" applyAlignment="1" applyProtection="1">
      <alignment vertical="center"/>
    </xf>
    <xf numFmtId="43" fontId="5" fillId="0" borderId="5" xfId="1" applyFont="1" applyFill="1" applyBorder="1" applyAlignment="1" applyProtection="1">
      <alignment horizontal="right" vertical="center"/>
    </xf>
    <xf numFmtId="43" fontId="5" fillId="0" borderId="5" xfId="1" applyFont="1" applyFill="1" applyBorder="1" applyAlignment="1" applyProtection="1">
      <alignment vertical="center"/>
    </xf>
    <xf numFmtId="178" fontId="5" fillId="0" borderId="16" xfId="59" applyNumberFormat="1" applyFont="1" applyFill="1" applyBorder="1" applyAlignment="1">
      <alignment horizontal="center" vertical="center"/>
    </xf>
    <xf numFmtId="43" fontId="5" fillId="3" borderId="5" xfId="1" applyFont="1" applyFill="1" applyBorder="1" applyAlignment="1" applyProtection="1">
      <alignment horizontal="center" vertical="center"/>
    </xf>
    <xf numFmtId="0" fontId="3" fillId="0" borderId="20" xfId="59" applyFont="1" applyFill="1" applyBorder="1" applyAlignment="1">
      <alignment vertical="center"/>
    </xf>
    <xf numFmtId="49" fontId="5" fillId="0" borderId="22" xfId="59" applyNumberFormat="1" applyFont="1" applyFill="1" applyBorder="1" applyAlignment="1">
      <alignment vertical="center"/>
    </xf>
    <xf numFmtId="49" fontId="5" fillId="0" borderId="21" xfId="59" applyNumberFormat="1" applyFont="1" applyFill="1" applyBorder="1" applyAlignment="1">
      <alignment vertical="center"/>
    </xf>
    <xf numFmtId="49" fontId="5" fillId="0" borderId="23" xfId="59" applyNumberFormat="1" applyFont="1" applyFill="1" applyBorder="1" applyAlignment="1">
      <alignment vertical="center"/>
    </xf>
    <xf numFmtId="49" fontId="5" fillId="0" borderId="16" xfId="59" applyNumberFormat="1" applyFont="1" applyFill="1" applyBorder="1" applyAlignment="1">
      <alignment vertical="center"/>
    </xf>
    <xf numFmtId="49" fontId="5" fillId="0" borderId="4" xfId="59" applyNumberFormat="1" applyFont="1" applyFill="1" applyBorder="1" applyAlignment="1">
      <alignment vertical="center"/>
    </xf>
    <xf numFmtId="49" fontId="5" fillId="3" borderId="16" xfId="59" applyNumberFormat="1" applyFont="1" applyFill="1" applyBorder="1" applyAlignment="1">
      <alignment vertical="center"/>
    </xf>
    <xf numFmtId="49" fontId="5" fillId="3" borderId="4" xfId="59" applyNumberFormat="1" applyFont="1" applyFill="1" applyBorder="1" applyAlignment="1">
      <alignment vertical="center"/>
    </xf>
    <xf numFmtId="49" fontId="5" fillId="0" borderId="24" xfId="59" applyNumberFormat="1" applyFont="1" applyFill="1" applyBorder="1" applyAlignment="1">
      <alignment horizontal="center" vertical="center"/>
    </xf>
    <xf numFmtId="0" fontId="1" fillId="0" borderId="25" xfId="59" applyFont="1" applyFill="1" applyBorder="1"/>
    <xf numFmtId="0" fontId="3" fillId="0" borderId="25" xfId="59" applyFont="1" applyFill="1" applyBorder="1" applyAlignment="1">
      <alignment vertical="center"/>
    </xf>
    <xf numFmtId="183" fontId="0" fillId="0" borderId="0" xfId="0" applyNumberFormat="1" applyFont="1"/>
    <xf numFmtId="183" fontId="0" fillId="0" borderId="0" xfId="0" applyNumberFormat="1" applyFont="1" applyAlignment="1">
      <alignment horizontal="center" vertical="center"/>
    </xf>
    <xf numFmtId="183" fontId="0" fillId="0" borderId="0" xfId="0" applyNumberFormat="1" applyFont="1" applyAlignment="1">
      <alignment horizontal="right" vertical="center"/>
    </xf>
    <xf numFmtId="183" fontId="0" fillId="2" borderId="0" xfId="0" applyNumberFormat="1" applyFill="1" applyAlignment="1">
      <alignment horizontal="right"/>
    </xf>
    <xf numFmtId="183" fontId="0" fillId="2" borderId="0" xfId="0" applyNumberFormat="1" applyFill="1"/>
    <xf numFmtId="183" fontId="0" fillId="0" borderId="0" xfId="0" applyNumberFormat="1" applyAlignment="1">
      <alignment horizontal="left"/>
    </xf>
    <xf numFmtId="183" fontId="0" fillId="0" borderId="0" xfId="0" applyNumberFormat="1"/>
    <xf numFmtId="183" fontId="0" fillId="0" borderId="0" xfId="0" applyNumberFormat="1" applyAlignment="1"/>
    <xf numFmtId="183" fontId="1" fillId="0" borderId="0" xfId="55" applyNumberFormat="1" applyFont="1" applyFill="1" applyAlignment="1">
      <alignment horizontal="left" vertical="center"/>
    </xf>
    <xf numFmtId="183" fontId="14" fillId="0" borderId="0" xfId="55" applyNumberFormat="1" applyFont="1" applyFill="1" applyAlignment="1">
      <alignment vertical="center"/>
    </xf>
    <xf numFmtId="183" fontId="1" fillId="0" borderId="0" xfId="55" applyNumberFormat="1" applyFont="1" applyFill="1" applyAlignment="1">
      <alignment vertical="center"/>
    </xf>
    <xf numFmtId="183" fontId="12" fillId="0" borderId="0" xfId="55" applyNumberFormat="1" applyFont="1" applyFill="1" applyAlignment="1">
      <alignment horizontal="center" vertical="center"/>
    </xf>
    <xf numFmtId="183" fontId="15" fillId="2" borderId="5" xfId="55" applyNumberFormat="1" applyFont="1" applyFill="1" applyBorder="1" applyAlignment="1">
      <alignment horizontal="center" vertical="center" wrapText="1"/>
    </xf>
    <xf numFmtId="183" fontId="16" fillId="2" borderId="5" xfId="55" applyNumberFormat="1" applyFont="1" applyFill="1" applyBorder="1" applyAlignment="1">
      <alignment horizontal="center" vertical="center" wrapText="1"/>
    </xf>
    <xf numFmtId="183" fontId="16" fillId="2" borderId="5" xfId="55" applyNumberFormat="1" applyFont="1" applyFill="1" applyBorder="1" applyAlignment="1">
      <alignment horizontal="left" vertical="center" wrapText="1"/>
    </xf>
    <xf numFmtId="184" fontId="16" fillId="0" borderId="5" xfId="0" applyNumberFormat="1" applyFont="1" applyFill="1" applyBorder="1" applyAlignment="1">
      <alignment vertical="center"/>
    </xf>
    <xf numFmtId="184" fontId="11" fillId="0" borderId="5" xfId="0" applyNumberFormat="1" applyFont="1" applyFill="1" applyBorder="1" applyAlignment="1">
      <alignment vertical="center"/>
    </xf>
    <xf numFmtId="183" fontId="16" fillId="2" borderId="5" xfId="55" applyNumberFormat="1" applyFont="1" applyFill="1" applyBorder="1" applyAlignment="1">
      <alignment horizontal="left" vertical="center" shrinkToFit="1"/>
    </xf>
    <xf numFmtId="183" fontId="16" fillId="3" borderId="5" xfId="55" applyNumberFormat="1" applyFont="1" applyFill="1" applyBorder="1" applyAlignment="1">
      <alignment horizontal="left" vertical="center" wrapText="1"/>
    </xf>
    <xf numFmtId="184" fontId="16" fillId="3" borderId="5" xfId="65" applyNumberFormat="1" applyFont="1" applyFill="1" applyBorder="1" applyAlignment="1">
      <alignment vertical="center"/>
    </xf>
    <xf numFmtId="183" fontId="16" fillId="2" borderId="5" xfId="55" applyNumberFormat="1" applyFont="1" applyFill="1" applyBorder="1" applyAlignment="1" applyProtection="1">
      <alignment horizontal="left" vertical="center" wrapText="1"/>
    </xf>
    <xf numFmtId="184" fontId="17" fillId="0" borderId="5" xfId="53" applyNumberFormat="1" applyFont="1" applyFill="1" applyBorder="1" applyAlignment="1" applyProtection="1">
      <alignment vertical="center"/>
    </xf>
    <xf numFmtId="183" fontId="3" fillId="2" borderId="2" xfId="59" applyNumberFormat="1" applyFont="1" applyFill="1" applyBorder="1" applyAlignment="1">
      <alignment horizontal="left" vertical="center"/>
    </xf>
    <xf numFmtId="183" fontId="3" fillId="2" borderId="2" xfId="59" applyNumberFormat="1" applyFont="1" applyFill="1" applyBorder="1" applyAlignment="1">
      <alignment horizontal="right" vertical="center"/>
    </xf>
    <xf numFmtId="183" fontId="3" fillId="2" borderId="12" xfId="59" applyNumberFormat="1" applyFont="1" applyFill="1" applyBorder="1" applyAlignment="1">
      <alignment vertical="center"/>
    </xf>
    <xf numFmtId="183" fontId="3" fillId="2" borderId="5" xfId="59" applyNumberFormat="1" applyFont="1" applyFill="1" applyBorder="1" applyAlignment="1">
      <alignment vertical="center"/>
    </xf>
    <xf numFmtId="183" fontId="3" fillId="2" borderId="26" xfId="59" applyNumberFormat="1" applyFont="1" applyFill="1" applyBorder="1" applyAlignment="1">
      <alignment horizontal="right" vertical="center"/>
    </xf>
    <xf numFmtId="183" fontId="3" fillId="2" borderId="2" xfId="59" applyNumberFormat="1" applyFont="1" applyFill="1" applyBorder="1" applyAlignment="1">
      <alignment vertical="center"/>
    </xf>
    <xf numFmtId="183" fontId="3" fillId="2" borderId="13" xfId="59" applyNumberFormat="1" applyFont="1" applyFill="1" applyBorder="1" applyAlignment="1">
      <alignment vertical="center"/>
    </xf>
    <xf numFmtId="183" fontId="3" fillId="2" borderId="7" xfId="59" applyNumberFormat="1" applyFont="1" applyFill="1" applyBorder="1" applyAlignment="1">
      <alignment horizontal="left" vertical="center"/>
    </xf>
    <xf numFmtId="183" fontId="3" fillId="2" borderId="11" xfId="59" applyNumberFormat="1" applyFont="1" applyFill="1" applyBorder="1" applyAlignment="1">
      <alignment horizontal="left" vertical="center"/>
    </xf>
    <xf numFmtId="183" fontId="3" fillId="2" borderId="11" xfId="59" applyNumberFormat="1" applyFont="1" applyFill="1" applyBorder="1" applyAlignment="1">
      <alignment vertical="center"/>
    </xf>
    <xf numFmtId="183" fontId="3" fillId="2" borderId="5" xfId="59" applyNumberFormat="1" applyFont="1" applyFill="1" applyBorder="1" applyAlignment="1">
      <alignment horizontal="left" vertical="center"/>
    </xf>
    <xf numFmtId="183" fontId="3" fillId="2" borderId="5" xfId="59" applyNumberFormat="1" applyFont="1" applyFill="1" applyBorder="1" applyAlignment="1">
      <alignment horizontal="right" vertical="center"/>
    </xf>
    <xf numFmtId="183" fontId="3" fillId="2" borderId="27" xfId="59" applyNumberFormat="1" applyFont="1" applyFill="1" applyBorder="1" applyAlignment="1">
      <alignment horizontal="left" vertical="center"/>
    </xf>
    <xf numFmtId="183" fontId="3" fillId="2" borderId="27" xfId="59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/>
    <xf numFmtId="0" fontId="12" fillId="2" borderId="0" xfId="59" applyFont="1" applyFill="1" applyBorder="1" applyAlignment="1">
      <alignment horizontal="center" vertical="center"/>
    </xf>
    <xf numFmtId="0" fontId="12" fillId="0" borderId="0" xfId="59" applyFont="1" applyFill="1" applyBorder="1" applyAlignment="1">
      <alignment horizontal="center" vertical="center"/>
    </xf>
    <xf numFmtId="0" fontId="12" fillId="2" borderId="0" xfId="59" applyFont="1" applyFill="1" applyBorder="1"/>
    <xf numFmtId="0" fontId="1" fillId="2" borderId="1" xfId="59" applyFont="1" applyFill="1" applyBorder="1" applyAlignment="1">
      <alignment vertical="center"/>
    </xf>
    <xf numFmtId="0" fontId="19" fillId="0" borderId="1" xfId="59" applyFont="1" applyFill="1" applyBorder="1" applyAlignment="1">
      <alignment vertical="center"/>
    </xf>
    <xf numFmtId="0" fontId="1" fillId="2" borderId="20" xfId="59" applyFont="1" applyFill="1" applyBorder="1"/>
    <xf numFmtId="0" fontId="19" fillId="2" borderId="1" xfId="59" applyFont="1" applyFill="1" applyBorder="1" applyAlignment="1">
      <alignment vertical="center"/>
    </xf>
    <xf numFmtId="0" fontId="1" fillId="2" borderId="1" xfId="59" applyFont="1" applyFill="1" applyBorder="1" applyAlignment="1">
      <alignment horizontal="right" vertical="center"/>
    </xf>
    <xf numFmtId="0" fontId="20" fillId="2" borderId="15" xfId="59" applyFont="1" applyFill="1" applyBorder="1" applyAlignment="1">
      <alignment horizontal="center" vertical="center"/>
    </xf>
    <xf numFmtId="0" fontId="20" fillId="0" borderId="28" xfId="59" applyFont="1" applyFill="1" applyBorder="1" applyAlignment="1">
      <alignment horizontal="center" vertical="center" wrapText="1"/>
    </xf>
    <xf numFmtId="0" fontId="20" fillId="2" borderId="29" xfId="59" applyFont="1" applyFill="1" applyBorder="1" applyAlignment="1">
      <alignment horizontal="center" vertical="center" wrapText="1"/>
    </xf>
    <xf numFmtId="0" fontId="20" fillId="2" borderId="30" xfId="59" applyFont="1" applyFill="1" applyBorder="1" applyAlignment="1">
      <alignment horizontal="center" vertical="center" wrapText="1"/>
    </xf>
    <xf numFmtId="0" fontId="20" fillId="2" borderId="15" xfId="59" applyFont="1" applyFill="1" applyBorder="1" applyAlignment="1">
      <alignment horizontal="center" vertical="center" wrapText="1"/>
    </xf>
    <xf numFmtId="0" fontId="20" fillId="2" borderId="28" xfId="59" applyFont="1" applyFill="1" applyBorder="1" applyAlignment="1">
      <alignment horizontal="center" vertical="center" wrapText="1"/>
    </xf>
    <xf numFmtId="0" fontId="1" fillId="3" borderId="5" xfId="59" applyFont="1" applyFill="1" applyBorder="1" applyAlignment="1">
      <alignment horizontal="center" vertical="center"/>
    </xf>
    <xf numFmtId="185" fontId="1" fillId="3" borderId="5" xfId="1" applyNumberFormat="1" applyFont="1" applyFill="1" applyBorder="1" applyAlignment="1" applyProtection="1">
      <alignment horizontal="right" vertical="center" wrapText="1"/>
    </xf>
    <xf numFmtId="185" fontId="16" fillId="3" borderId="5" xfId="1" applyNumberFormat="1" applyFont="1" applyFill="1" applyBorder="1" applyAlignment="1">
      <alignment horizontal="right" vertical="center"/>
    </xf>
    <xf numFmtId="49" fontId="21" fillId="3" borderId="19" xfId="59" applyNumberFormat="1" applyFont="1" applyFill="1" applyBorder="1" applyAlignment="1">
      <alignment horizontal="left" vertical="center"/>
    </xf>
    <xf numFmtId="185" fontId="1" fillId="3" borderId="5" xfId="1" applyNumberFormat="1" applyFont="1" applyFill="1" applyBorder="1" applyAlignment="1" applyProtection="1">
      <alignment horizontal="right" vertical="center"/>
    </xf>
    <xf numFmtId="49" fontId="21" fillId="4" borderId="2" xfId="59" applyNumberFormat="1" applyFont="1" applyFill="1" applyBorder="1" applyAlignment="1">
      <alignment horizontal="left" vertical="center"/>
    </xf>
    <xf numFmtId="185" fontId="16" fillId="2" borderId="5" xfId="1" applyNumberFormat="1" applyFont="1" applyFill="1" applyBorder="1" applyAlignment="1">
      <alignment horizontal="right" vertical="center"/>
    </xf>
    <xf numFmtId="49" fontId="21" fillId="4" borderId="2" xfId="59" applyNumberFormat="1" applyFont="1" applyFill="1" applyBorder="1" applyAlignment="1">
      <alignment vertical="center"/>
    </xf>
    <xf numFmtId="185" fontId="1" fillId="0" borderId="5" xfId="1" applyNumberFormat="1" applyFont="1" applyFill="1" applyBorder="1" applyAlignment="1" applyProtection="1">
      <alignment horizontal="right" vertical="center"/>
    </xf>
    <xf numFmtId="49" fontId="21" fillId="3" borderId="2" xfId="59" applyNumberFormat="1" applyFont="1" applyFill="1" applyBorder="1" applyAlignment="1">
      <alignment horizontal="left" vertical="center"/>
    </xf>
    <xf numFmtId="0" fontId="18" fillId="0" borderId="0" xfId="0" applyFont="1" applyFill="1"/>
    <xf numFmtId="0" fontId="12" fillId="0" borderId="0" xfId="60" applyNumberFormat="1" applyFont="1" applyFill="1" applyBorder="1" applyAlignment="1" applyProtection="1">
      <alignment horizontal="center" vertical="center" wrapText="1"/>
    </xf>
    <xf numFmtId="0" fontId="22" fillId="0" borderId="0" xfId="60" applyNumberFormat="1" applyFont="1" applyFill="1" applyBorder="1" applyAlignment="1" applyProtection="1">
      <alignment vertical="center" wrapText="1"/>
    </xf>
    <xf numFmtId="0" fontId="1" fillId="0" borderId="0" xfId="60" applyFont="1" applyFill="1" applyBorder="1" applyAlignment="1">
      <alignment wrapText="1"/>
    </xf>
    <xf numFmtId="0" fontId="1" fillId="0" borderId="0" xfId="60" applyNumberFormat="1" applyFont="1" applyFill="1" applyBorder="1" applyAlignment="1" applyProtection="1">
      <alignment vertical="center" wrapText="1"/>
    </xf>
    <xf numFmtId="0" fontId="1" fillId="0" borderId="20" xfId="60" applyFont="1" applyFill="1" applyBorder="1" applyAlignment="1">
      <alignment horizontal="right" wrapText="1"/>
    </xf>
    <xf numFmtId="0" fontId="20" fillId="0" borderId="5" xfId="60" applyNumberFormat="1" applyFont="1" applyFill="1" applyBorder="1" applyAlignment="1" applyProtection="1">
      <alignment horizontal="center" vertical="center" wrapText="1"/>
    </xf>
    <xf numFmtId="0" fontId="1" fillId="3" borderId="5" xfId="60" applyNumberFormat="1" applyFont="1" applyFill="1" applyBorder="1" applyAlignment="1" applyProtection="1">
      <alignment vertical="center" wrapText="1"/>
    </xf>
    <xf numFmtId="185" fontId="16" fillId="0" borderId="5" xfId="1" applyNumberFormat="1" applyFont="1" applyFill="1" applyBorder="1" applyAlignment="1">
      <alignment horizontal="right"/>
    </xf>
    <xf numFmtId="0" fontId="1" fillId="3" borderId="5" xfId="60" applyNumberFormat="1" applyFont="1" applyFill="1" applyBorder="1" applyAlignment="1" applyProtection="1">
      <alignment horizontal="left" vertical="center" wrapText="1"/>
    </xf>
    <xf numFmtId="0" fontId="1" fillId="0" borderId="5" xfId="60" applyNumberFormat="1" applyFont="1" applyFill="1" applyBorder="1" applyAlignment="1" applyProtection="1">
      <alignment horizontal="left" vertical="center" wrapText="1"/>
    </xf>
    <xf numFmtId="0" fontId="1" fillId="0" borderId="5" xfId="60" applyNumberFormat="1" applyFont="1" applyFill="1" applyBorder="1" applyAlignment="1" applyProtection="1">
      <alignment vertical="center" wrapText="1"/>
    </xf>
    <xf numFmtId="0" fontId="23" fillId="4" borderId="0" xfId="58" applyNumberFormat="1" applyFont="1" applyFill="1" applyBorder="1" applyAlignment="1" applyProtection="1"/>
    <xf numFmtId="0" fontId="24" fillId="4" borderId="0" xfId="58" applyNumberFormat="1" applyFont="1" applyFill="1" applyBorder="1" applyAlignment="1" applyProtection="1">
      <alignment horizontal="center" vertical="center"/>
    </xf>
    <xf numFmtId="0" fontId="25" fillId="4" borderId="0" xfId="58" applyNumberFormat="1" applyFont="1" applyFill="1" applyBorder="1" applyAlignment="1" applyProtection="1">
      <alignment horizontal="center" vertical="center"/>
    </xf>
    <xf numFmtId="0" fontId="26" fillId="4" borderId="0" xfId="58" applyNumberFormat="1" applyFont="1" applyFill="1" applyBorder="1" applyAlignment="1" applyProtection="1">
      <alignment horizontal="center" vertical="center"/>
    </xf>
    <xf numFmtId="0" fontId="27" fillId="4" borderId="0" xfId="58" applyNumberFormat="1" applyFont="1" applyFill="1" applyBorder="1" applyAlignment="1" applyProtection="1"/>
    <xf numFmtId="0" fontId="3" fillId="4" borderId="0" xfId="58" applyNumberFormat="1" applyFont="1" applyFill="1" applyBorder="1" applyAlignment="1" applyProtection="1">
      <alignment vertical="center"/>
    </xf>
    <xf numFmtId="0" fontId="3" fillId="4" borderId="0" xfId="58" applyNumberFormat="1" applyFont="1" applyFill="1" applyBorder="1" applyAlignment="1" applyProtection="1">
      <alignment horizontal="right" vertical="center"/>
    </xf>
    <xf numFmtId="0" fontId="3" fillId="4" borderId="0" xfId="58" applyNumberFormat="1" applyFont="1" applyFill="1" applyBorder="1" applyAlignment="1" applyProtection="1">
      <alignment horizontal="right"/>
    </xf>
    <xf numFmtId="0" fontId="28" fillId="0" borderId="0" xfId="64"/>
    <xf numFmtId="0" fontId="23" fillId="4" borderId="0" xfId="64" applyNumberFormat="1" applyFont="1" applyFill="1" applyBorder="1" applyAlignment="1" applyProtection="1"/>
    <xf numFmtId="0" fontId="29" fillId="4" borderId="0" xfId="64" applyNumberFormat="1" applyFont="1" applyFill="1" applyBorder="1" applyAlignment="1" applyProtection="1">
      <alignment vertical="center"/>
    </xf>
    <xf numFmtId="0" fontId="2" fillId="4" borderId="0" xfId="64" applyNumberFormat="1" applyFont="1" applyFill="1" applyBorder="1" applyAlignment="1" applyProtection="1">
      <alignment horizontal="center" vertical="center" wrapText="1"/>
    </xf>
    <xf numFmtId="0" fontId="30" fillId="4" borderId="0" xfId="64" applyNumberFormat="1" applyFont="1" applyFill="1" applyBorder="1" applyAlignment="1" applyProtection="1">
      <alignment vertical="center"/>
    </xf>
    <xf numFmtId="0" fontId="31" fillId="4" borderId="0" xfId="64" applyNumberFormat="1" applyFont="1" applyFill="1" applyBorder="1" applyAlignment="1" applyProtection="1">
      <alignment horizontal="center" vertical="center"/>
    </xf>
    <xf numFmtId="0" fontId="29" fillId="4" borderId="0" xfId="64" applyNumberFormat="1" applyFont="1" applyFill="1" applyBorder="1" applyAlignment="1" applyProtection="1"/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_表8_1" xfId="49"/>
    <cellStyle name="常规_2015市本级预算总表.人大稿" xfId="50"/>
    <cellStyle name="千位分隔_表8" xfId="51"/>
    <cellStyle name="千位分隔_表4" xfId="52"/>
    <cellStyle name="常规 8" xfId="53"/>
    <cellStyle name="常规 8 3" xfId="54"/>
    <cellStyle name="常规_2015市本级预算总表.人大稿 3" xfId="55"/>
    <cellStyle name="常规 8 2" xfId="56"/>
    <cellStyle name="Normal 3" xfId="57"/>
    <cellStyle name="常规 4" xfId="58"/>
    <cellStyle name="Normal" xfId="59"/>
    <cellStyle name="常规 6" xfId="60"/>
    <cellStyle name="千位分隔 8 2" xfId="61"/>
    <cellStyle name="Normal 2" xfId="62"/>
    <cellStyle name="千位分隔 8 3" xfId="63"/>
    <cellStyle name="常规 3" xfId="64"/>
    <cellStyle name="千位分隔 8" xfId="6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FFFFFF"/>
      <rgbColor rgb="00996666"/>
      <rgbColor rgb="0000FFFF"/>
      <rgbColor rgb="00808080"/>
      <rgbColor rgb="00FFFFFF"/>
      <rgbColor rgb="0080FF00"/>
      <rgbColor rgb="0080FFFF"/>
      <rgbColor rgb="00F0F0F0"/>
      <rgbColor rgb="00A0A0A0"/>
      <rgbColor rgb="0099A8AC"/>
      <rgbColor rgb="00D8E9EC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showGridLines="0" showZeros="0" workbookViewId="0">
      <selection activeCell="B3" sqref="B3:H3"/>
    </sheetView>
  </sheetViews>
  <sheetFormatPr defaultColWidth="9" defaultRowHeight="14.25" outlineLevelRow="3"/>
  <cols>
    <col min="1" max="1" width="12" style="59" customWidth="1"/>
    <col min="2" max="2" width="57.75" style="59" customWidth="1"/>
    <col min="3" max="3" width="19" style="59"/>
    <col min="4" max="4" width="2.25" style="59"/>
    <col min="5" max="8" width="9" style="59" hidden="1"/>
    <col min="9" max="9" width="27" style="59"/>
    <col min="10" max="10" width="6.375" style="59"/>
    <col min="11" max="11" width="4" style="59"/>
    <col min="12" max="12" width="4.25" style="59"/>
    <col min="13" max="13" width="4.125" style="59"/>
    <col min="14" max="14" width="4.50833333333333" style="59"/>
    <col min="15" max="15" width="3.50833333333333" style="59"/>
    <col min="16" max="16" width="4.125" style="59"/>
    <col min="17" max="17" width="20.625" style="59"/>
    <col min="18" max="18" width="2.25" style="59"/>
  </cols>
  <sheetData>
    <row r="1" spans="1:9">
      <c r="A1" s="225"/>
      <c r="B1" s="225"/>
      <c r="C1" s="225"/>
      <c r="D1" s="225"/>
      <c r="E1" s="225"/>
      <c r="F1" s="225"/>
      <c r="G1" s="225"/>
      <c r="H1" s="225"/>
      <c r="I1" s="225"/>
    </row>
    <row r="2" ht="138" customHeight="1" spans="1:9">
      <c r="A2" s="226"/>
      <c r="B2" s="226"/>
      <c r="C2" s="226"/>
      <c r="D2" s="226"/>
      <c r="E2" s="226"/>
      <c r="F2" s="226"/>
      <c r="G2" s="226"/>
      <c r="H2" s="226"/>
      <c r="I2" s="226"/>
    </row>
    <row r="3" ht="182.25" customHeight="1" spans="1:9">
      <c r="A3" s="227"/>
      <c r="B3" s="228" t="s">
        <v>0</v>
      </c>
      <c r="C3" s="228"/>
      <c r="D3" s="228"/>
      <c r="E3" s="228"/>
      <c r="F3" s="228"/>
      <c r="G3" s="228"/>
      <c r="H3" s="228"/>
      <c r="I3" s="231"/>
    </row>
    <row r="4" ht="90.75" spans="1:9">
      <c r="A4" s="229"/>
      <c r="B4" s="230"/>
      <c r="C4" s="230"/>
      <c r="D4" s="230"/>
      <c r="E4" s="230"/>
      <c r="F4" s="230"/>
      <c r="G4" s="230"/>
      <c r="H4" s="230"/>
      <c r="I4" s="226"/>
    </row>
  </sheetData>
  <mergeCells count="1">
    <mergeCell ref="B3:H3"/>
  </mergeCells>
  <printOptions horizontalCentered="1"/>
  <pageMargins left="0.393055555555556" right="0.393055555555556" top="1.18055555555556" bottom="0.786805555555556" header="0.511805555555556" footer="0.511805555555556"/>
  <pageSetup paperSize="9" scale="70" pageOrder="overThenDown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H26"/>
  <sheetViews>
    <sheetView showGridLines="0" workbookViewId="0">
      <selection activeCell="D10" sqref="D10"/>
    </sheetView>
  </sheetViews>
  <sheetFormatPr defaultColWidth="8" defaultRowHeight="19.5" customHeight="1" outlineLevelCol="7"/>
  <cols>
    <col min="1" max="1" width="39.375" style="2" customWidth="1"/>
    <col min="2" max="2" width="6.50833333333333" style="2" customWidth="1"/>
    <col min="3" max="4" width="13.875" style="2" customWidth="1"/>
    <col min="5" max="5" width="43.875" style="2" customWidth="1"/>
    <col min="6" max="6" width="6.50833333333333" style="2" customWidth="1"/>
    <col min="7" max="7" width="15.625" style="35" customWidth="1"/>
    <col min="8" max="8" width="16" style="35" customWidth="1"/>
    <col min="9" max="16384" width="8" style="3"/>
  </cols>
  <sheetData>
    <row r="1" customHeight="1" spans="1:1">
      <c r="A1" s="2" t="s">
        <v>184</v>
      </c>
    </row>
    <row r="2" ht="37.5" customHeight="1" spans="1:8">
      <c r="A2" s="36" t="s">
        <v>185</v>
      </c>
      <c r="B2" s="36"/>
      <c r="C2" s="36"/>
      <c r="D2" s="36"/>
      <c r="E2" s="36"/>
      <c r="F2" s="36"/>
      <c r="G2" s="37"/>
      <c r="H2" s="37"/>
    </row>
    <row r="3" customHeight="1" spans="1:8">
      <c r="A3" s="33" t="s">
        <v>13</v>
      </c>
      <c r="B3" s="38"/>
      <c r="C3" s="38"/>
      <c r="D3" s="39"/>
      <c r="E3" s="39"/>
      <c r="F3" s="39"/>
      <c r="G3" s="40"/>
      <c r="H3" s="7" t="s">
        <v>186</v>
      </c>
    </row>
    <row r="4" customHeight="1" spans="1:8">
      <c r="A4" s="41" t="s">
        <v>15</v>
      </c>
      <c r="B4" s="41" t="s">
        <v>187</v>
      </c>
      <c r="C4" s="42" t="s">
        <v>68</v>
      </c>
      <c r="D4" s="42" t="s">
        <v>69</v>
      </c>
      <c r="E4" s="42" t="s">
        <v>15</v>
      </c>
      <c r="F4" s="42" t="s">
        <v>187</v>
      </c>
      <c r="G4" s="43" t="s">
        <v>68</v>
      </c>
      <c r="H4" s="43" t="s">
        <v>69</v>
      </c>
    </row>
    <row r="5" customHeight="1" spans="1:8">
      <c r="A5" s="44" t="s">
        <v>188</v>
      </c>
      <c r="B5" s="45" t="s">
        <v>125</v>
      </c>
      <c r="C5" s="45" t="s">
        <v>125</v>
      </c>
      <c r="D5" s="45" t="s">
        <v>125</v>
      </c>
      <c r="E5" s="44" t="s">
        <v>189</v>
      </c>
      <c r="F5" s="45" t="s">
        <v>190</v>
      </c>
      <c r="G5" s="46"/>
      <c r="H5" s="46"/>
    </row>
    <row r="6" customHeight="1" spans="1:8">
      <c r="A6" s="44" t="s">
        <v>191</v>
      </c>
      <c r="B6" s="45" t="s">
        <v>192</v>
      </c>
      <c r="C6" s="47">
        <v>0</v>
      </c>
      <c r="D6" s="47">
        <v>0</v>
      </c>
      <c r="E6" s="44" t="s">
        <v>193</v>
      </c>
      <c r="F6" s="48" t="s">
        <v>190</v>
      </c>
      <c r="G6" s="49">
        <v>0</v>
      </c>
      <c r="H6" s="49">
        <v>0</v>
      </c>
    </row>
    <row r="7" customHeight="1" spans="1:8">
      <c r="A7" s="44" t="s">
        <v>194</v>
      </c>
      <c r="B7" s="48" t="s">
        <v>192</v>
      </c>
      <c r="C7" s="47">
        <v>0</v>
      </c>
      <c r="D7" s="47">
        <v>0</v>
      </c>
      <c r="E7" s="44" t="s">
        <v>195</v>
      </c>
      <c r="F7" s="48" t="s">
        <v>190</v>
      </c>
      <c r="G7" s="49">
        <v>0</v>
      </c>
      <c r="H7" s="49">
        <v>0</v>
      </c>
    </row>
    <row r="8" customHeight="1" spans="1:8">
      <c r="A8" s="50" t="s">
        <v>196</v>
      </c>
      <c r="B8" s="45" t="s">
        <v>192</v>
      </c>
      <c r="C8" s="47">
        <v>0</v>
      </c>
      <c r="D8" s="47">
        <v>0</v>
      </c>
      <c r="E8" s="51" t="s">
        <v>197</v>
      </c>
      <c r="F8" s="48" t="s">
        <v>190</v>
      </c>
      <c r="G8" s="49">
        <v>0</v>
      </c>
      <c r="H8" s="49">
        <v>0</v>
      </c>
    </row>
    <row r="9" customHeight="1" spans="1:8">
      <c r="A9" s="44" t="s">
        <v>198</v>
      </c>
      <c r="B9" s="48" t="s">
        <v>192</v>
      </c>
      <c r="C9" s="47">
        <v>0</v>
      </c>
      <c r="D9" s="47">
        <v>0</v>
      </c>
      <c r="E9" s="51" t="s">
        <v>199</v>
      </c>
      <c r="F9" s="48" t="s">
        <v>190</v>
      </c>
      <c r="G9" s="49">
        <v>0</v>
      </c>
      <c r="H9" s="49">
        <v>0</v>
      </c>
    </row>
    <row r="10" customHeight="1" spans="1:8">
      <c r="A10" s="44" t="s">
        <v>200</v>
      </c>
      <c r="B10" s="48" t="s">
        <v>192</v>
      </c>
      <c r="C10" s="47">
        <v>0</v>
      </c>
      <c r="D10" s="47">
        <v>0</v>
      </c>
      <c r="E10" s="51" t="s">
        <v>201</v>
      </c>
      <c r="F10" s="48" t="s">
        <v>190</v>
      </c>
      <c r="G10" s="49">
        <v>0</v>
      </c>
      <c r="H10" s="49">
        <v>0</v>
      </c>
    </row>
    <row r="11" customHeight="1" spans="1:8">
      <c r="A11" s="44" t="s">
        <v>202</v>
      </c>
      <c r="B11" s="48" t="s">
        <v>192</v>
      </c>
      <c r="C11" s="47">
        <v>0</v>
      </c>
      <c r="D11" s="47">
        <v>0</v>
      </c>
      <c r="E11" s="44" t="s">
        <v>203</v>
      </c>
      <c r="F11" s="48" t="s">
        <v>125</v>
      </c>
      <c r="G11" s="49" t="s">
        <v>125</v>
      </c>
      <c r="H11" s="49" t="s">
        <v>125</v>
      </c>
    </row>
    <row r="12" customHeight="1" spans="1:8">
      <c r="A12" s="44" t="s">
        <v>204</v>
      </c>
      <c r="B12" s="48" t="s">
        <v>192</v>
      </c>
      <c r="C12" s="47">
        <v>0</v>
      </c>
      <c r="D12" s="47">
        <v>0</v>
      </c>
      <c r="E12" s="44" t="s">
        <v>205</v>
      </c>
      <c r="F12" s="45" t="s">
        <v>192</v>
      </c>
      <c r="G12" s="52">
        <v>99438</v>
      </c>
      <c r="H12" s="52">
        <v>99560</v>
      </c>
    </row>
    <row r="13" customHeight="1" spans="1:8">
      <c r="A13" s="44" t="s">
        <v>206</v>
      </c>
      <c r="B13" s="48" t="s">
        <v>192</v>
      </c>
      <c r="C13" s="47">
        <v>0</v>
      </c>
      <c r="D13" s="47">
        <v>0</v>
      </c>
      <c r="E13" s="44" t="s">
        <v>207</v>
      </c>
      <c r="F13" s="45" t="s">
        <v>192</v>
      </c>
      <c r="G13" s="53">
        <v>26500</v>
      </c>
      <c r="H13" s="53">
        <v>28131</v>
      </c>
    </row>
    <row r="14" customHeight="1" spans="1:8">
      <c r="A14" s="51" t="s">
        <v>208</v>
      </c>
      <c r="B14" s="45" t="s">
        <v>192</v>
      </c>
      <c r="C14" s="47">
        <v>0</v>
      </c>
      <c r="D14" s="47">
        <v>0</v>
      </c>
      <c r="E14" s="51" t="s">
        <v>209</v>
      </c>
      <c r="F14" s="45" t="s">
        <v>210</v>
      </c>
      <c r="G14" s="54">
        <v>331.21</v>
      </c>
      <c r="H14" s="54">
        <v>336.25</v>
      </c>
    </row>
    <row r="15" customHeight="1" spans="1:8">
      <c r="A15" s="44" t="s">
        <v>211</v>
      </c>
      <c r="B15" s="45" t="s">
        <v>125</v>
      </c>
      <c r="C15" s="45" t="s">
        <v>125</v>
      </c>
      <c r="D15" s="45" t="s">
        <v>125</v>
      </c>
      <c r="E15" s="44" t="s">
        <v>212</v>
      </c>
      <c r="F15" s="45" t="s">
        <v>210</v>
      </c>
      <c r="G15" s="55">
        <v>78.79</v>
      </c>
      <c r="H15" s="55">
        <v>78.96</v>
      </c>
    </row>
    <row r="16" customHeight="1" spans="1:8">
      <c r="A16" s="44" t="s">
        <v>213</v>
      </c>
      <c r="B16" s="48" t="s">
        <v>190</v>
      </c>
      <c r="C16" s="49">
        <v>0</v>
      </c>
      <c r="D16" s="49">
        <v>0</v>
      </c>
      <c r="E16" s="44" t="s">
        <v>214</v>
      </c>
      <c r="F16" s="45" t="s">
        <v>125</v>
      </c>
      <c r="G16" s="53"/>
      <c r="H16" s="53"/>
    </row>
    <row r="17" customHeight="1" spans="1:8">
      <c r="A17" s="44" t="s">
        <v>215</v>
      </c>
      <c r="B17" s="48" t="s">
        <v>190</v>
      </c>
      <c r="C17" s="49">
        <v>0</v>
      </c>
      <c r="D17" s="49">
        <v>0</v>
      </c>
      <c r="E17" s="44" t="s">
        <v>191</v>
      </c>
      <c r="F17" s="45" t="s">
        <v>192</v>
      </c>
      <c r="G17" s="56">
        <v>7921</v>
      </c>
      <c r="H17" s="56">
        <v>8067</v>
      </c>
    </row>
    <row r="18" customHeight="1" spans="1:8">
      <c r="A18" s="51" t="s">
        <v>216</v>
      </c>
      <c r="B18" s="48" t="s">
        <v>190</v>
      </c>
      <c r="C18" s="49">
        <v>0</v>
      </c>
      <c r="D18" s="49">
        <v>0</v>
      </c>
      <c r="E18" s="51" t="s">
        <v>217</v>
      </c>
      <c r="F18" s="45" t="s">
        <v>192</v>
      </c>
      <c r="G18" s="53">
        <v>5408</v>
      </c>
      <c r="H18" s="53">
        <v>5410</v>
      </c>
    </row>
    <row r="19" customHeight="1" spans="1:8">
      <c r="A19" s="44" t="s">
        <v>218</v>
      </c>
      <c r="B19" s="48" t="s">
        <v>219</v>
      </c>
      <c r="C19" s="49">
        <v>0</v>
      </c>
      <c r="D19" s="49">
        <v>0</v>
      </c>
      <c r="E19" s="44" t="s">
        <v>220</v>
      </c>
      <c r="F19" s="45" t="s">
        <v>192</v>
      </c>
      <c r="G19" s="53">
        <v>2513</v>
      </c>
      <c r="H19" s="53">
        <v>2657</v>
      </c>
    </row>
    <row r="20" customHeight="1" spans="1:8">
      <c r="A20" s="44" t="s">
        <v>221</v>
      </c>
      <c r="B20" s="48" t="s">
        <v>219</v>
      </c>
      <c r="C20" s="49">
        <v>0</v>
      </c>
      <c r="D20" s="49">
        <v>0</v>
      </c>
      <c r="E20" s="44" t="s">
        <v>206</v>
      </c>
      <c r="F20" s="45" t="s">
        <v>192</v>
      </c>
      <c r="G20" s="53">
        <v>5175</v>
      </c>
      <c r="H20" s="53">
        <v>5181</v>
      </c>
    </row>
    <row r="21" customHeight="1" spans="1:8">
      <c r="A21" s="44" t="s">
        <v>222</v>
      </c>
      <c r="B21" s="48" t="s">
        <v>219</v>
      </c>
      <c r="C21" s="49">
        <v>0</v>
      </c>
      <c r="D21" s="49">
        <v>0</v>
      </c>
      <c r="E21" s="44" t="s">
        <v>211</v>
      </c>
      <c r="F21" s="48" t="s">
        <v>125</v>
      </c>
      <c r="G21" s="57">
        <v>540920000</v>
      </c>
      <c r="H21" s="57">
        <v>552362401.2</v>
      </c>
    </row>
    <row r="22" customHeight="1" spans="1:8">
      <c r="A22" s="44" t="s">
        <v>223</v>
      </c>
      <c r="B22" s="48" t="s">
        <v>219</v>
      </c>
      <c r="C22" s="49">
        <v>0</v>
      </c>
      <c r="D22" s="49">
        <v>0</v>
      </c>
      <c r="E22" s="44" t="s">
        <v>224</v>
      </c>
      <c r="F22" s="48" t="s">
        <v>225</v>
      </c>
      <c r="G22" s="57"/>
      <c r="H22" s="57"/>
    </row>
    <row r="23" customHeight="1" spans="1:8">
      <c r="A23" s="44" t="s">
        <v>226</v>
      </c>
      <c r="B23" s="48" t="s">
        <v>210</v>
      </c>
      <c r="C23" s="49">
        <v>0</v>
      </c>
      <c r="D23" s="49">
        <v>0</v>
      </c>
      <c r="E23" s="44" t="s">
        <v>215</v>
      </c>
      <c r="F23" s="45" t="s">
        <v>225</v>
      </c>
      <c r="G23" s="57"/>
      <c r="H23" s="57"/>
    </row>
    <row r="24" customHeight="1" spans="1:8">
      <c r="A24" s="44" t="s">
        <v>227</v>
      </c>
      <c r="B24" s="45" t="s">
        <v>125</v>
      </c>
      <c r="C24" s="58" t="s">
        <v>125</v>
      </c>
      <c r="D24" s="58" t="s">
        <v>125</v>
      </c>
      <c r="E24" s="44" t="s">
        <v>218</v>
      </c>
      <c r="F24" s="45" t="s">
        <v>219</v>
      </c>
      <c r="G24" s="57">
        <v>24</v>
      </c>
      <c r="H24" s="57">
        <v>24</v>
      </c>
    </row>
    <row r="25" customHeight="1" spans="1:8">
      <c r="A25" s="51" t="s">
        <v>228</v>
      </c>
      <c r="B25" s="45" t="s">
        <v>190</v>
      </c>
      <c r="C25" s="49">
        <v>0</v>
      </c>
      <c r="D25" s="49">
        <v>0</v>
      </c>
      <c r="E25" s="50" t="s">
        <v>226</v>
      </c>
      <c r="F25" s="45" t="s">
        <v>210</v>
      </c>
      <c r="G25" s="53">
        <v>104525.603864734</v>
      </c>
      <c r="H25" s="53">
        <v>106613.086508396</v>
      </c>
    </row>
    <row r="26" customHeight="1" spans="1:8">
      <c r="A26" s="51" t="s">
        <v>229</v>
      </c>
      <c r="B26" s="51" t="s">
        <v>125</v>
      </c>
      <c r="C26" s="51" t="s">
        <v>125</v>
      </c>
      <c r="D26" s="51" t="s">
        <v>125</v>
      </c>
      <c r="E26" s="51" t="s">
        <v>230</v>
      </c>
      <c r="F26" s="51" t="s">
        <v>210</v>
      </c>
      <c r="G26" s="52">
        <v>91993</v>
      </c>
      <c r="H26" s="52">
        <v>96593</v>
      </c>
    </row>
  </sheetData>
  <mergeCells count="1">
    <mergeCell ref="A2:H2"/>
  </mergeCells>
  <printOptions horizontalCentered="1"/>
  <pageMargins left="0.786805555555556" right="0.786805555555556" top="1.18055555555556" bottom="1.18055555555556" header="0.511805555555556" footer="0.511805555555556"/>
  <pageSetup paperSize="9" scale="78" fitToHeight="0" pageOrder="overThenDown" orientation="landscape" errors="blank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H16"/>
  <sheetViews>
    <sheetView showGridLines="0" showZeros="0" tabSelected="1" workbookViewId="0">
      <selection activeCell="E20" sqref="E20"/>
    </sheetView>
  </sheetViews>
  <sheetFormatPr defaultColWidth="8" defaultRowHeight="14.25" outlineLevelCol="7"/>
  <cols>
    <col min="1" max="1" width="39.375" style="2" customWidth="1"/>
    <col min="2" max="2" width="6.50833333333333" style="2" customWidth="1"/>
    <col min="3" max="4" width="17.75" style="2" customWidth="1"/>
    <col min="5" max="5" width="43.875" style="2" customWidth="1"/>
    <col min="6" max="6" width="6.50833333333333" style="2" customWidth="1"/>
    <col min="7" max="8" width="16.125" style="2" customWidth="1"/>
    <col min="9" max="16384" width="8" style="3"/>
  </cols>
  <sheetData>
    <row r="1" spans="1:1">
      <c r="A1" s="2" t="s">
        <v>231</v>
      </c>
    </row>
    <row r="2" ht="36.75" customHeight="1" spans="1:8">
      <c r="A2" s="4" t="s">
        <v>232</v>
      </c>
      <c r="B2" s="4"/>
      <c r="C2" s="4"/>
      <c r="D2" s="4"/>
      <c r="E2" s="4"/>
      <c r="F2" s="4"/>
      <c r="G2" s="4"/>
      <c r="H2" s="4"/>
    </row>
    <row r="3" ht="15" customHeight="1" spans="1:8">
      <c r="A3" s="5" t="s">
        <v>13</v>
      </c>
      <c r="B3" s="5"/>
      <c r="C3" s="5"/>
      <c r="D3" s="5"/>
      <c r="E3" s="5"/>
      <c r="F3" s="6"/>
      <c r="G3" s="5"/>
      <c r="H3" s="7" t="s">
        <v>233</v>
      </c>
    </row>
    <row r="4" s="1" customFormat="1" ht="29" customHeight="1" spans="1:8">
      <c r="A4" s="8" t="s">
        <v>15</v>
      </c>
      <c r="B4" s="8" t="s">
        <v>187</v>
      </c>
      <c r="C4" s="8" t="s">
        <v>68</v>
      </c>
      <c r="D4" s="8" t="s">
        <v>69</v>
      </c>
      <c r="E4" s="9" t="s">
        <v>15</v>
      </c>
      <c r="F4" s="9" t="s">
        <v>187</v>
      </c>
      <c r="G4" s="10" t="s">
        <v>68</v>
      </c>
      <c r="H4" s="11" t="s">
        <v>69</v>
      </c>
    </row>
    <row r="5" s="1" customFormat="1" ht="33" customHeight="1" spans="1:8">
      <c r="A5" s="12" t="s">
        <v>234</v>
      </c>
      <c r="B5" s="13" t="s">
        <v>125</v>
      </c>
      <c r="C5" s="14" t="s">
        <v>125</v>
      </c>
      <c r="D5" s="15" t="s">
        <v>125</v>
      </c>
      <c r="E5" s="16" t="s">
        <v>235</v>
      </c>
      <c r="F5" s="17" t="s">
        <v>192</v>
      </c>
      <c r="G5" s="18">
        <v>4504</v>
      </c>
      <c r="H5" s="18">
        <v>3890</v>
      </c>
    </row>
    <row r="6" s="1" customFormat="1" ht="29" customHeight="1" spans="1:8">
      <c r="A6" s="19" t="s">
        <v>191</v>
      </c>
      <c r="B6" s="20" t="s">
        <v>192</v>
      </c>
      <c r="C6" s="21">
        <v>14922</v>
      </c>
      <c r="D6" s="22">
        <v>15926</v>
      </c>
      <c r="E6" s="23" t="s">
        <v>236</v>
      </c>
      <c r="F6" s="17" t="s">
        <v>192</v>
      </c>
      <c r="G6" s="24">
        <v>22</v>
      </c>
      <c r="H6" s="25">
        <v>22</v>
      </c>
    </row>
    <row r="7" s="1" customFormat="1" ht="29" customHeight="1" spans="1:8">
      <c r="A7" s="26" t="s">
        <v>237</v>
      </c>
      <c r="B7" s="27" t="s">
        <v>192</v>
      </c>
      <c r="C7" s="24">
        <v>0</v>
      </c>
      <c r="D7" s="24">
        <v>0</v>
      </c>
      <c r="E7" s="28" t="s">
        <v>238</v>
      </c>
      <c r="F7" s="17" t="s">
        <v>125</v>
      </c>
      <c r="G7" s="29" t="s">
        <v>125</v>
      </c>
      <c r="H7" s="29" t="s">
        <v>125</v>
      </c>
    </row>
    <row r="8" s="1" customFormat="1" ht="29" customHeight="1" spans="1:8">
      <c r="A8" s="26" t="s">
        <v>239</v>
      </c>
      <c r="B8" s="27" t="s">
        <v>192</v>
      </c>
      <c r="C8" s="24">
        <v>14856</v>
      </c>
      <c r="D8" s="24">
        <v>15920</v>
      </c>
      <c r="E8" s="23" t="s">
        <v>191</v>
      </c>
      <c r="F8" s="17" t="s">
        <v>192</v>
      </c>
      <c r="G8" s="24">
        <v>17593</v>
      </c>
      <c r="H8" s="24">
        <v>17611</v>
      </c>
    </row>
    <row r="9" s="1" customFormat="1" ht="29" customHeight="1" spans="1:8">
      <c r="A9" s="26" t="s">
        <v>211</v>
      </c>
      <c r="B9" s="27" t="s">
        <v>125</v>
      </c>
      <c r="C9" s="29" t="s">
        <v>125</v>
      </c>
      <c r="D9" s="29" t="s">
        <v>125</v>
      </c>
      <c r="E9" s="23" t="s">
        <v>206</v>
      </c>
      <c r="F9" s="17" t="s">
        <v>192</v>
      </c>
      <c r="G9" s="24">
        <v>10240</v>
      </c>
      <c r="H9" s="24">
        <v>10271</v>
      </c>
    </row>
    <row r="10" s="1" customFormat="1" ht="29" customHeight="1" spans="1:8">
      <c r="A10" s="26" t="s">
        <v>240</v>
      </c>
      <c r="B10" s="27" t="s">
        <v>190</v>
      </c>
      <c r="C10" s="30">
        <v>1100514466</v>
      </c>
      <c r="D10" s="30">
        <v>1199704407.32</v>
      </c>
      <c r="E10" s="23" t="s">
        <v>211</v>
      </c>
      <c r="F10" s="17" t="s">
        <v>190</v>
      </c>
      <c r="G10" s="30">
        <v>893618729.2</v>
      </c>
      <c r="H10" s="30">
        <v>941139946.8</v>
      </c>
    </row>
    <row r="11" s="1" customFormat="1" ht="29" customHeight="1" spans="1:8">
      <c r="A11" s="26" t="s">
        <v>241</v>
      </c>
      <c r="B11" s="27" t="s">
        <v>190</v>
      </c>
      <c r="C11" s="30">
        <v>1100514466</v>
      </c>
      <c r="D11" s="30">
        <v>1199704407.32</v>
      </c>
      <c r="E11" s="23" t="s">
        <v>218</v>
      </c>
      <c r="F11" s="17" t="s">
        <v>219</v>
      </c>
      <c r="G11" s="31">
        <v>0.249999999664286</v>
      </c>
      <c r="H11" s="31">
        <v>0.250000014131798</v>
      </c>
    </row>
    <row r="12" s="1" customFormat="1" ht="29" customHeight="1" spans="1:8">
      <c r="A12" s="26" t="s">
        <v>218</v>
      </c>
      <c r="B12" s="27" t="s">
        <v>219</v>
      </c>
      <c r="C12" s="31">
        <v>1.04</v>
      </c>
      <c r="D12" s="31">
        <v>1</v>
      </c>
      <c r="E12" s="23" t="s">
        <v>226</v>
      </c>
      <c r="F12" s="17" t="s">
        <v>210</v>
      </c>
      <c r="G12" s="31">
        <v>87267.4540234375</v>
      </c>
      <c r="H12" s="31">
        <v>91630.8</v>
      </c>
    </row>
    <row r="13" s="1" customFormat="1" ht="29" customHeight="1" spans="1:8">
      <c r="A13" s="26" t="s">
        <v>226</v>
      </c>
      <c r="B13" s="27" t="s">
        <v>210</v>
      </c>
      <c r="C13" s="31">
        <v>74078.7874259558</v>
      </c>
      <c r="D13" s="31">
        <v>75358.3170427136</v>
      </c>
      <c r="E13" s="23" t="s">
        <v>242</v>
      </c>
      <c r="F13" s="17" t="s">
        <v>190</v>
      </c>
      <c r="G13" s="30">
        <v>4234046.82</v>
      </c>
      <c r="H13" s="30">
        <v>4552850</v>
      </c>
    </row>
    <row r="14" s="1" customFormat="1" ht="29" customHeight="1" spans="1:8">
      <c r="A14" s="26" t="s">
        <v>243</v>
      </c>
      <c r="B14" s="27" t="s">
        <v>244</v>
      </c>
      <c r="C14" s="24">
        <v>3721</v>
      </c>
      <c r="D14" s="24">
        <v>2844</v>
      </c>
      <c r="E14" s="17" t="s">
        <v>245</v>
      </c>
      <c r="F14" s="17" t="s">
        <v>190</v>
      </c>
      <c r="G14" s="30">
        <v>2234046.82</v>
      </c>
      <c r="H14" s="30">
        <v>2352850</v>
      </c>
    </row>
    <row r="15" s="1" customFormat="1" ht="29" customHeight="1" spans="1:8">
      <c r="A15" s="26" t="s">
        <v>246</v>
      </c>
      <c r="B15" s="27" t="s">
        <v>244</v>
      </c>
      <c r="C15" s="24">
        <v>3718</v>
      </c>
      <c r="D15" s="24">
        <v>2984</v>
      </c>
      <c r="E15" s="28" t="s">
        <v>247</v>
      </c>
      <c r="F15" s="17" t="s">
        <v>192</v>
      </c>
      <c r="G15" s="32">
        <v>112</v>
      </c>
      <c r="H15" s="32">
        <v>114</v>
      </c>
    </row>
    <row r="16" spans="1:8">
      <c r="A16" s="33"/>
      <c r="B16" s="33"/>
      <c r="C16" s="33"/>
      <c r="D16" s="33"/>
      <c r="E16" s="33"/>
      <c r="F16" s="34"/>
      <c r="G16" s="33"/>
      <c r="H16" s="7"/>
    </row>
  </sheetData>
  <mergeCells count="1">
    <mergeCell ref="A2:H2"/>
  </mergeCells>
  <printOptions horizontalCentered="1"/>
  <pageMargins left="0.786805555555556" right="0.471527777777778" top="1.18055555555556" bottom="1.18055555555556" header="0.511805555555556" footer="0.511805555555556"/>
  <pageSetup paperSize="9" scale="76" pageOrder="overThenDown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showGridLines="0" showZeros="0" workbookViewId="0">
      <selection activeCell="B4" sqref="B4:C4"/>
    </sheetView>
  </sheetViews>
  <sheetFormatPr defaultColWidth="9" defaultRowHeight="14.25" outlineLevelCol="4"/>
  <cols>
    <col min="1" max="1" width="5.25" style="59"/>
    <col min="2" max="2" width="66.5083333333333" style="59"/>
    <col min="3" max="3" width="9" style="59" hidden="1"/>
    <col min="4" max="4" width="11.375" style="59"/>
    <col min="5" max="5" width="6.125" style="59"/>
  </cols>
  <sheetData>
    <row r="1" ht="21" customHeight="1" spans="1:5">
      <c r="A1" s="217"/>
      <c r="B1" s="217"/>
      <c r="C1" s="217"/>
      <c r="D1" s="217"/>
      <c r="E1" s="217"/>
    </row>
    <row r="2" ht="42.75" customHeight="1" spans="1:5">
      <c r="A2" s="218" t="s">
        <v>1</v>
      </c>
      <c r="B2" s="218"/>
      <c r="C2" s="218"/>
      <c r="D2" s="218"/>
      <c r="E2" s="219"/>
    </row>
    <row r="3" ht="24.75" customHeight="1" spans="1:5">
      <c r="A3" s="220"/>
      <c r="B3" s="220"/>
      <c r="C3" s="220"/>
      <c r="D3" s="220"/>
      <c r="E3" s="219"/>
    </row>
    <row r="4" ht="24.75" customHeight="1" spans="1:5">
      <c r="A4" s="221"/>
      <c r="B4" s="222" t="s">
        <v>2</v>
      </c>
      <c r="C4" s="222"/>
      <c r="D4" s="221"/>
      <c r="E4" s="221"/>
    </row>
    <row r="5" ht="24.75" customHeight="1" spans="1:5">
      <c r="A5" s="221"/>
      <c r="B5" s="222" t="s">
        <v>3</v>
      </c>
      <c r="C5" s="222"/>
      <c r="D5" s="223"/>
      <c r="E5" s="224"/>
    </row>
    <row r="6" ht="24.75" customHeight="1" spans="1:5">
      <c r="A6" s="221"/>
      <c r="B6" s="222" t="s">
        <v>4</v>
      </c>
      <c r="C6" s="222"/>
      <c r="D6" s="223"/>
      <c r="E6" s="224"/>
    </row>
    <row r="7" ht="24.75" customHeight="1" spans="1:5">
      <c r="A7" s="221"/>
      <c r="B7" s="222" t="s">
        <v>5</v>
      </c>
      <c r="C7" s="222"/>
      <c r="D7" s="223"/>
      <c r="E7" s="224"/>
    </row>
    <row r="8" ht="24.75" customHeight="1" spans="1:5">
      <c r="A8" s="221"/>
      <c r="B8" s="222" t="s">
        <v>6</v>
      </c>
      <c r="C8" s="222"/>
      <c r="D8" s="223"/>
      <c r="E8" s="224"/>
    </row>
    <row r="9" ht="24.75" customHeight="1" spans="1:5">
      <c r="A9" s="221"/>
      <c r="B9" s="222" t="s">
        <v>7</v>
      </c>
      <c r="C9" s="222"/>
      <c r="D9" s="223"/>
      <c r="E9" s="224"/>
    </row>
    <row r="10" ht="24.75" customHeight="1" spans="1:5">
      <c r="A10" s="221"/>
      <c r="B10" s="222" t="s">
        <v>8</v>
      </c>
      <c r="C10" s="222"/>
      <c r="D10" s="223"/>
      <c r="E10" s="224"/>
    </row>
    <row r="11" ht="26.25" customHeight="1" spans="1:5">
      <c r="A11" s="217"/>
      <c r="B11" s="222" t="s">
        <v>9</v>
      </c>
      <c r="C11" s="222"/>
      <c r="D11" s="223"/>
      <c r="E11" s="224"/>
    </row>
    <row r="12" ht="26.25" customHeight="1" spans="1:5">
      <c r="A12" s="217"/>
      <c r="B12" s="222" t="s">
        <v>10</v>
      </c>
      <c r="C12" s="222"/>
      <c r="D12" s="223"/>
      <c r="E12" s="224"/>
    </row>
  </sheetData>
  <mergeCells count="7">
    <mergeCell ref="A2:D2"/>
    <mergeCell ref="B4:C4"/>
    <mergeCell ref="B5:C5"/>
    <mergeCell ref="B7:C7"/>
    <mergeCell ref="B8:C8"/>
    <mergeCell ref="B9:C9"/>
    <mergeCell ref="B10:C10"/>
  </mergeCells>
  <printOptions horizontalCentered="1"/>
  <pageMargins left="0.393055555555556" right="0.393055555555556" top="1.18055555555556" bottom="0.786805555555556" header="0.511805555555556" footer="0.511805555555556"/>
  <pageSetup paperSize="9" scale="75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F26"/>
  <sheetViews>
    <sheetView workbookViewId="0">
      <selection activeCell="B17" sqref="B17"/>
    </sheetView>
  </sheetViews>
  <sheetFormatPr defaultColWidth="9" defaultRowHeight="13.5" outlineLevelCol="5"/>
  <cols>
    <col min="1" max="1" width="38.5083333333333" style="205" customWidth="1"/>
    <col min="2" max="2" width="16.375" style="205" customWidth="1"/>
    <col min="3" max="3" width="20.25" style="205" customWidth="1"/>
    <col min="4" max="4" width="20.125" style="205" customWidth="1"/>
    <col min="5" max="5" width="14.875" style="205" customWidth="1"/>
    <col min="6" max="6" width="16.875" style="205" customWidth="1"/>
    <col min="7" max="16384" width="9" style="205"/>
  </cols>
  <sheetData>
    <row r="1" spans="1:1">
      <c r="A1" s="205" t="s">
        <v>11</v>
      </c>
    </row>
    <row r="2" ht="26" customHeight="1" spans="1:6">
      <c r="A2" s="206" t="s">
        <v>12</v>
      </c>
      <c r="B2" s="206"/>
      <c r="C2" s="206"/>
      <c r="D2" s="206"/>
      <c r="E2" s="206"/>
      <c r="F2" s="206"/>
    </row>
    <row r="3" ht="15.75" spans="1:6">
      <c r="A3" s="207"/>
      <c r="B3" s="208"/>
      <c r="C3" s="208"/>
      <c r="D3" s="208"/>
      <c r="E3" s="208"/>
      <c r="F3" s="208"/>
    </row>
    <row r="4" ht="18" customHeight="1" spans="1:6">
      <c r="A4" s="209" t="s">
        <v>13</v>
      </c>
      <c r="B4" s="208"/>
      <c r="C4" s="208"/>
      <c r="D4" s="208"/>
      <c r="E4" s="210" t="s">
        <v>14</v>
      </c>
      <c r="F4" s="210"/>
    </row>
    <row r="5" ht="34" customHeight="1" spans="1:6">
      <c r="A5" s="211" t="s">
        <v>15</v>
      </c>
      <c r="B5" s="211" t="s">
        <v>16</v>
      </c>
      <c r="C5" s="211" t="s">
        <v>17</v>
      </c>
      <c r="D5" s="211" t="s">
        <v>18</v>
      </c>
      <c r="E5" s="211" t="s">
        <v>19</v>
      </c>
      <c r="F5" s="211" t="s">
        <v>20</v>
      </c>
    </row>
    <row r="6" ht="14.25" spans="1:6">
      <c r="A6" s="212" t="s">
        <v>21</v>
      </c>
      <c r="B6" s="199">
        <f>SUM(C6:F6)</f>
        <v>31385</v>
      </c>
      <c r="C6" s="213">
        <v>25690</v>
      </c>
      <c r="D6" s="213">
        <v>3046</v>
      </c>
      <c r="E6" s="213">
        <v>445</v>
      </c>
      <c r="F6" s="213">
        <v>2204</v>
      </c>
    </row>
    <row r="7" ht="14.25" spans="1:6">
      <c r="A7" s="214" t="s">
        <v>22</v>
      </c>
      <c r="B7" s="199">
        <f>SUM(C7:F7)</f>
        <v>32321</v>
      </c>
      <c r="C7" s="199">
        <f>SUM(C8:C16)</f>
        <v>10768</v>
      </c>
      <c r="D7" s="199">
        <f>SUM(D8:D16)</f>
        <v>18599</v>
      </c>
      <c r="E7" s="199">
        <f>SUM(E8:E16)</f>
        <v>1206</v>
      </c>
      <c r="F7" s="199">
        <f>SUM(F8:F16)</f>
        <v>1748</v>
      </c>
    </row>
    <row r="8" ht="14.25" spans="1:6">
      <c r="A8" s="215" t="s">
        <v>23</v>
      </c>
      <c r="B8" s="199">
        <f t="shared" ref="B8:B13" si="0">SUM(C8:F8)</f>
        <v>16686</v>
      </c>
      <c r="C8" s="213">
        <v>2101</v>
      </c>
      <c r="D8" s="213">
        <v>13020</v>
      </c>
      <c r="E8" s="213">
        <v>423</v>
      </c>
      <c r="F8" s="213">
        <v>1142</v>
      </c>
    </row>
    <row r="9" ht="14.25" spans="1:6">
      <c r="A9" s="216" t="s">
        <v>24</v>
      </c>
      <c r="B9" s="199">
        <f t="shared" si="0"/>
        <v>13542</v>
      </c>
      <c r="C9" s="213">
        <v>8055</v>
      </c>
      <c r="D9" s="213">
        <v>5487</v>
      </c>
      <c r="E9" s="213"/>
      <c r="F9" s="213"/>
    </row>
    <row r="10" ht="14.25" spans="1:6">
      <c r="A10" s="215" t="s">
        <v>25</v>
      </c>
      <c r="B10" s="199">
        <f t="shared" si="0"/>
        <v>411</v>
      </c>
      <c r="C10" s="213">
        <v>345</v>
      </c>
      <c r="D10" s="213">
        <v>62</v>
      </c>
      <c r="E10" s="213">
        <v>1</v>
      </c>
      <c r="F10" s="213">
        <v>3</v>
      </c>
    </row>
    <row r="11" ht="14.25" spans="1:6">
      <c r="A11" s="216" t="s">
        <v>26</v>
      </c>
      <c r="B11" s="199">
        <f t="shared" si="0"/>
        <v>266</v>
      </c>
      <c r="C11" s="213">
        <v>266</v>
      </c>
      <c r="D11" s="213"/>
      <c r="E11" s="213"/>
      <c r="F11" s="213"/>
    </row>
    <row r="12" ht="14.25" spans="1:6">
      <c r="A12" s="216" t="s">
        <v>27</v>
      </c>
      <c r="B12" s="199">
        <f t="shared" si="0"/>
        <v>26</v>
      </c>
      <c r="C12" s="213">
        <v>1</v>
      </c>
      <c r="D12" s="213">
        <v>25</v>
      </c>
      <c r="E12" s="213"/>
      <c r="F12" s="213"/>
    </row>
    <row r="13" ht="14.25" spans="1:6">
      <c r="A13" s="216" t="s">
        <v>28</v>
      </c>
      <c r="B13" s="199">
        <f t="shared" si="0"/>
        <v>5</v>
      </c>
      <c r="C13" s="213"/>
      <c r="D13" s="213">
        <v>5</v>
      </c>
      <c r="E13" s="213"/>
      <c r="F13" s="213"/>
    </row>
    <row r="14" ht="14.25" spans="1:6">
      <c r="A14" s="216" t="s">
        <v>29</v>
      </c>
      <c r="B14" s="199">
        <f t="shared" ref="B7:B26" si="1">SUM(C14:F14)</f>
        <v>0</v>
      </c>
      <c r="C14" s="213"/>
      <c r="D14" s="213"/>
      <c r="E14" s="213"/>
      <c r="F14" s="213"/>
    </row>
    <row r="15" ht="14.25" spans="1:6">
      <c r="A15" s="216" t="s">
        <v>30</v>
      </c>
      <c r="B15" s="199">
        <f t="shared" si="1"/>
        <v>0</v>
      </c>
      <c r="C15" s="213"/>
      <c r="D15" s="213"/>
      <c r="E15" s="213"/>
      <c r="F15" s="213"/>
    </row>
    <row r="16" ht="14.25" spans="1:6">
      <c r="A16" s="216" t="s">
        <v>31</v>
      </c>
      <c r="B16" s="199">
        <f t="shared" si="1"/>
        <v>1385</v>
      </c>
      <c r="C16" s="213"/>
      <c r="D16" s="213"/>
      <c r="E16" s="213">
        <v>782</v>
      </c>
      <c r="F16" s="213">
        <v>603</v>
      </c>
    </row>
    <row r="17" ht="14.25" spans="1:6">
      <c r="A17" s="214" t="s">
        <v>32</v>
      </c>
      <c r="B17" s="199">
        <f t="shared" si="1"/>
        <v>33756</v>
      </c>
      <c r="C17" s="199">
        <f>SUM(C18:C24)</f>
        <v>8112</v>
      </c>
      <c r="D17" s="199">
        <f>SUM(D18:D24)</f>
        <v>20041</v>
      </c>
      <c r="E17" s="199">
        <f>SUM(E18:E24)</f>
        <v>1651</v>
      </c>
      <c r="F17" s="199">
        <f>SUM(F18:F24)</f>
        <v>3952</v>
      </c>
    </row>
    <row r="18" ht="14.25" spans="1:6">
      <c r="A18" s="215" t="s">
        <v>33</v>
      </c>
      <c r="B18" s="199">
        <f t="shared" si="1"/>
        <v>30257</v>
      </c>
      <c r="C18" s="213">
        <v>8109</v>
      </c>
      <c r="D18" s="213">
        <v>20041</v>
      </c>
      <c r="E18" s="213">
        <v>1361</v>
      </c>
      <c r="F18" s="213">
        <v>746</v>
      </c>
    </row>
    <row r="19" ht="14.25" spans="1:6">
      <c r="A19" s="215" t="s">
        <v>34</v>
      </c>
      <c r="B19" s="199">
        <f t="shared" si="1"/>
        <v>67</v>
      </c>
      <c r="C19" s="213"/>
      <c r="D19" s="213">
        <v>0</v>
      </c>
      <c r="E19" s="213"/>
      <c r="F19" s="213">
        <v>67</v>
      </c>
    </row>
    <row r="20" ht="14.25" spans="1:6">
      <c r="A20" s="216" t="s">
        <v>35</v>
      </c>
      <c r="B20" s="199">
        <f t="shared" si="1"/>
        <v>3</v>
      </c>
      <c r="C20" s="213">
        <v>3</v>
      </c>
      <c r="D20" s="213"/>
      <c r="E20" s="213"/>
      <c r="F20" s="213"/>
    </row>
    <row r="21" ht="14.25" spans="1:6">
      <c r="A21" s="216" t="s">
        <v>36</v>
      </c>
      <c r="B21" s="199">
        <f t="shared" si="1"/>
        <v>0</v>
      </c>
      <c r="C21" s="213"/>
      <c r="D21" s="213"/>
      <c r="E21" s="213"/>
      <c r="F21" s="213"/>
    </row>
    <row r="22" ht="14.25" spans="1:6">
      <c r="A22" s="216" t="s">
        <v>37</v>
      </c>
      <c r="B22" s="199">
        <f t="shared" si="1"/>
        <v>0</v>
      </c>
      <c r="C22" s="213"/>
      <c r="D22" s="213"/>
      <c r="E22" s="213"/>
      <c r="F22" s="213"/>
    </row>
    <row r="23" ht="14.25" spans="1:6">
      <c r="A23" s="216" t="s">
        <v>38</v>
      </c>
      <c r="B23" s="199">
        <f t="shared" si="1"/>
        <v>165</v>
      </c>
      <c r="C23" s="213"/>
      <c r="D23" s="213"/>
      <c r="E23" s="213"/>
      <c r="F23" s="213">
        <v>165</v>
      </c>
    </row>
    <row r="24" ht="14.25" spans="1:6">
      <c r="A24" s="216" t="s">
        <v>39</v>
      </c>
      <c r="B24" s="199">
        <f t="shared" si="1"/>
        <v>3264</v>
      </c>
      <c r="C24" s="213"/>
      <c r="D24" s="213"/>
      <c r="E24" s="213">
        <v>290</v>
      </c>
      <c r="F24" s="213">
        <v>2974</v>
      </c>
    </row>
    <row r="25" ht="14.25" spans="1:6">
      <c r="A25" s="214" t="s">
        <v>40</v>
      </c>
      <c r="B25" s="199">
        <f t="shared" si="1"/>
        <v>-1435</v>
      </c>
      <c r="C25" s="199">
        <f>C7-C17</f>
        <v>2656</v>
      </c>
      <c r="D25" s="199">
        <f t="shared" ref="C25:F25" si="2">D7-D17</f>
        <v>-1442</v>
      </c>
      <c r="E25" s="199">
        <f t="shared" si="2"/>
        <v>-445</v>
      </c>
      <c r="F25" s="199">
        <f t="shared" si="2"/>
        <v>-2204</v>
      </c>
    </row>
    <row r="26" ht="14.25" spans="1:6">
      <c r="A26" s="214" t="s">
        <v>41</v>
      </c>
      <c r="B26" s="199">
        <f t="shared" si="1"/>
        <v>29950</v>
      </c>
      <c r="C26" s="199">
        <f>C6+C7-C17</f>
        <v>28346</v>
      </c>
      <c r="D26" s="199">
        <f t="shared" ref="C26:F26" si="3">D6+D7-D17</f>
        <v>1604</v>
      </c>
      <c r="E26" s="199">
        <f t="shared" si="3"/>
        <v>0</v>
      </c>
      <c r="F26" s="199">
        <f t="shared" si="3"/>
        <v>0</v>
      </c>
    </row>
  </sheetData>
  <mergeCells count="2">
    <mergeCell ref="A2:F2"/>
    <mergeCell ref="E4:F4"/>
  </mergeCells>
  <pageMargins left="0.708333333333333" right="0.708333333333333" top="0.747916666666667" bottom="0.747916666666667" header="0.314583333333333" footer="0.314583333333333"/>
  <pageSetup paperSize="9" scale="96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F22"/>
  <sheetViews>
    <sheetView showGridLines="0" showZeros="0" workbookViewId="0">
      <selection activeCell="K15" sqref="K15"/>
    </sheetView>
  </sheetViews>
  <sheetFormatPr defaultColWidth="9" defaultRowHeight="14.25" outlineLevelCol="5"/>
  <cols>
    <col min="1" max="1" width="43.875" style="2" customWidth="1"/>
    <col min="2" max="2" width="13.75" style="59" customWidth="1"/>
    <col min="3" max="3" width="16.6916666666667" style="2" customWidth="1"/>
    <col min="4" max="4" width="16.125" style="2" customWidth="1"/>
    <col min="5" max="5" width="15.0833333333333" style="2" customWidth="1"/>
    <col min="6" max="6" width="16.1416666666667" style="2" customWidth="1"/>
    <col min="7" max="7" width="9" style="180"/>
    <col min="8" max="8" width="12.625" style="180"/>
    <col min="9" max="16384" width="9" style="180"/>
  </cols>
  <sheetData>
    <row r="1" spans="1:1">
      <c r="A1" s="2" t="s">
        <v>42</v>
      </c>
    </row>
    <row r="2" ht="25.5" spans="1:6">
      <c r="A2" s="181" t="s">
        <v>43</v>
      </c>
      <c r="B2" s="182"/>
      <c r="C2" s="183"/>
      <c r="D2" s="181"/>
      <c r="E2" s="181"/>
      <c r="F2" s="181"/>
    </row>
    <row r="3" ht="15.75" spans="1:6">
      <c r="A3" s="184" t="s">
        <v>13</v>
      </c>
      <c r="B3" s="185"/>
      <c r="C3" s="186"/>
      <c r="D3" s="187"/>
      <c r="E3" s="187"/>
      <c r="F3" s="188" t="s">
        <v>14</v>
      </c>
    </row>
    <row r="4" s="179" customFormat="1" ht="32" customHeight="1" spans="1:6">
      <c r="A4" s="189" t="s">
        <v>15</v>
      </c>
      <c r="B4" s="190" t="s">
        <v>16</v>
      </c>
      <c r="C4" s="191" t="s">
        <v>44</v>
      </c>
      <c r="D4" s="192" t="s">
        <v>18</v>
      </c>
      <c r="E4" s="193" t="s">
        <v>19</v>
      </c>
      <c r="F4" s="194" t="s">
        <v>20</v>
      </c>
    </row>
    <row r="5" s="179" customFormat="1" spans="1:6">
      <c r="A5" s="195" t="s">
        <v>45</v>
      </c>
      <c r="B5" s="196">
        <f>SUM(C5:F5)</f>
        <v>29950</v>
      </c>
      <c r="C5" s="197">
        <v>28346</v>
      </c>
      <c r="D5" s="197">
        <v>1604</v>
      </c>
      <c r="E5" s="197">
        <v>0</v>
      </c>
      <c r="F5" s="197">
        <v>0</v>
      </c>
    </row>
    <row r="6" s="179" customFormat="1" spans="1:6">
      <c r="A6" s="198" t="s">
        <v>46</v>
      </c>
      <c r="B6" s="196">
        <f>SUM(C6:F6)</f>
        <v>41775</v>
      </c>
      <c r="C6" s="199">
        <f>SUM(C7:C14)</f>
        <v>11644</v>
      </c>
      <c r="D6" s="199">
        <f>SUM(D7:D14)</f>
        <v>26261</v>
      </c>
      <c r="E6" s="199">
        <f>SUM(E7:E14)</f>
        <v>1835</v>
      </c>
      <c r="F6" s="199">
        <f>SUM(F7:F14)</f>
        <v>2035</v>
      </c>
    </row>
    <row r="7" s="179" customFormat="1" spans="1:6">
      <c r="A7" s="200" t="s">
        <v>47</v>
      </c>
      <c r="B7" s="196">
        <f t="shared" ref="B6:B22" si="0">SUM(C7:F7)</f>
        <v>17043</v>
      </c>
      <c r="C7" s="201">
        <v>2132</v>
      </c>
      <c r="D7" s="201">
        <v>13256</v>
      </c>
      <c r="E7" s="201">
        <v>455</v>
      </c>
      <c r="F7" s="201">
        <v>1200</v>
      </c>
    </row>
    <row r="8" s="179" customFormat="1" spans="1:6">
      <c r="A8" s="200" t="s">
        <v>48</v>
      </c>
      <c r="B8" s="196">
        <f t="shared" si="0"/>
        <v>23996</v>
      </c>
      <c r="C8" s="201">
        <v>8863</v>
      </c>
      <c r="D8" s="201">
        <v>12920</v>
      </c>
      <c r="E8" s="201">
        <v>1379</v>
      </c>
      <c r="F8" s="201">
        <v>834</v>
      </c>
    </row>
    <row r="9" s="179" customFormat="1" spans="1:6">
      <c r="A9" s="202" t="s">
        <v>49</v>
      </c>
      <c r="B9" s="196">
        <f t="shared" si="0"/>
        <v>375</v>
      </c>
      <c r="C9" s="201">
        <v>308</v>
      </c>
      <c r="D9" s="201">
        <v>65</v>
      </c>
      <c r="E9" s="201">
        <v>1</v>
      </c>
      <c r="F9" s="201">
        <v>1</v>
      </c>
    </row>
    <row r="10" s="179" customFormat="1" spans="1:6">
      <c r="A10" s="202" t="s">
        <v>50</v>
      </c>
      <c r="B10" s="196">
        <f t="shared" si="0"/>
        <v>340</v>
      </c>
      <c r="C10" s="201">
        <v>340</v>
      </c>
      <c r="D10" s="201">
        <v>0</v>
      </c>
      <c r="E10" s="201">
        <v>0</v>
      </c>
      <c r="F10" s="201">
        <v>0</v>
      </c>
    </row>
    <row r="11" s="179" customFormat="1" spans="1:6">
      <c r="A11" s="202" t="s">
        <v>51</v>
      </c>
      <c r="B11" s="196">
        <v>21</v>
      </c>
      <c r="C11" s="201">
        <v>1</v>
      </c>
      <c r="D11" s="201">
        <v>20</v>
      </c>
      <c r="E11" s="201">
        <v>0</v>
      </c>
      <c r="F11" s="201">
        <v>0</v>
      </c>
    </row>
    <row r="12" s="179" customFormat="1" spans="1:6">
      <c r="A12" s="202" t="s">
        <v>52</v>
      </c>
      <c r="B12" s="196">
        <f t="shared" si="0"/>
        <v>0</v>
      </c>
      <c r="C12" s="203">
        <v>0</v>
      </c>
      <c r="D12" s="203">
        <v>0</v>
      </c>
      <c r="E12" s="203">
        <v>0</v>
      </c>
      <c r="F12" s="203">
        <v>0</v>
      </c>
    </row>
    <row r="13" s="179" customFormat="1" spans="1:6">
      <c r="A13" s="202" t="s">
        <v>53</v>
      </c>
      <c r="B13" s="196">
        <f t="shared" si="0"/>
        <v>0</v>
      </c>
      <c r="C13" s="203">
        <v>0</v>
      </c>
      <c r="D13" s="203">
        <v>0</v>
      </c>
      <c r="E13" s="203">
        <v>0</v>
      </c>
      <c r="F13" s="203">
        <v>0</v>
      </c>
    </row>
    <row r="14" s="179" customFormat="1" spans="1:6">
      <c r="A14" s="202" t="s">
        <v>54</v>
      </c>
      <c r="B14" s="196">
        <f t="shared" si="0"/>
        <v>0</v>
      </c>
      <c r="C14" s="203">
        <v>0</v>
      </c>
      <c r="D14" s="203">
        <v>0</v>
      </c>
      <c r="E14" s="203">
        <v>0</v>
      </c>
      <c r="F14" s="203">
        <v>0</v>
      </c>
    </row>
    <row r="15" s="179" customFormat="1" spans="1:6">
      <c r="A15" s="204" t="s">
        <v>55</v>
      </c>
      <c r="B15" s="196">
        <f t="shared" si="0"/>
        <v>34833</v>
      </c>
      <c r="C15" s="199">
        <f>SUM(C16:C20)</f>
        <v>8998</v>
      </c>
      <c r="D15" s="199">
        <f>SUM(D16:D20)</f>
        <v>21965</v>
      </c>
      <c r="E15" s="199">
        <f>SUM(E16:E20)</f>
        <v>1835</v>
      </c>
      <c r="F15" s="199">
        <f>SUM(F16:F20)</f>
        <v>2035</v>
      </c>
    </row>
    <row r="16" s="179" customFormat="1" spans="1:6">
      <c r="A16" s="200" t="s">
        <v>56</v>
      </c>
      <c r="B16" s="196">
        <f t="shared" si="0"/>
        <v>33172</v>
      </c>
      <c r="C16" s="201">
        <v>8994</v>
      </c>
      <c r="D16" s="201">
        <v>21965</v>
      </c>
      <c r="E16" s="201">
        <v>1379</v>
      </c>
      <c r="F16" s="201">
        <v>834</v>
      </c>
    </row>
    <row r="17" s="179" customFormat="1" spans="1:6">
      <c r="A17" s="200" t="s">
        <v>57</v>
      </c>
      <c r="B17" s="196">
        <f t="shared" si="0"/>
        <v>4</v>
      </c>
      <c r="C17" s="201">
        <v>4</v>
      </c>
      <c r="D17" s="201">
        <v>0</v>
      </c>
      <c r="E17" s="201">
        <v>0</v>
      </c>
      <c r="F17" s="201">
        <v>0</v>
      </c>
    </row>
    <row r="18" s="179" customFormat="1" spans="1:6">
      <c r="A18" s="202" t="s">
        <v>58</v>
      </c>
      <c r="B18" s="196">
        <f t="shared" si="0"/>
        <v>1657</v>
      </c>
      <c r="C18" s="201">
        <v>0</v>
      </c>
      <c r="D18" s="201">
        <v>0</v>
      </c>
      <c r="E18" s="201">
        <v>456</v>
      </c>
      <c r="F18" s="201">
        <v>1201</v>
      </c>
    </row>
    <row r="19" s="179" customFormat="1" spans="1:6">
      <c r="A19" s="202" t="s">
        <v>59</v>
      </c>
      <c r="B19" s="196">
        <f t="shared" si="0"/>
        <v>0</v>
      </c>
      <c r="C19" s="203"/>
      <c r="D19" s="203"/>
      <c r="E19" s="203"/>
      <c r="F19" s="203"/>
    </row>
    <row r="20" s="179" customFormat="1" spans="1:6">
      <c r="A20" s="202" t="s">
        <v>60</v>
      </c>
      <c r="B20" s="196">
        <f t="shared" si="0"/>
        <v>0</v>
      </c>
      <c r="C20" s="203">
        <v>0</v>
      </c>
      <c r="D20" s="203">
        <v>0</v>
      </c>
      <c r="E20" s="203">
        <v>0</v>
      </c>
      <c r="F20" s="203">
        <v>0</v>
      </c>
    </row>
    <row r="21" s="179" customFormat="1" spans="1:6">
      <c r="A21" s="198" t="s">
        <v>61</v>
      </c>
      <c r="B21" s="196">
        <f t="shared" si="0"/>
        <v>6942</v>
      </c>
      <c r="C21" s="199">
        <f t="shared" ref="C21:F21" si="1">C6-C15</f>
        <v>2646</v>
      </c>
      <c r="D21" s="199">
        <f t="shared" si="1"/>
        <v>4296</v>
      </c>
      <c r="E21" s="199">
        <f t="shared" si="1"/>
        <v>0</v>
      </c>
      <c r="F21" s="199">
        <f t="shared" si="1"/>
        <v>0</v>
      </c>
    </row>
    <row r="22" s="179" customFormat="1" spans="1:6">
      <c r="A22" s="204" t="s">
        <v>62</v>
      </c>
      <c r="B22" s="196">
        <f t="shared" si="0"/>
        <v>36892</v>
      </c>
      <c r="C22" s="199">
        <f>C5+C6-C15</f>
        <v>30992</v>
      </c>
      <c r="D22" s="199">
        <f>D5+D6-D15</f>
        <v>5900</v>
      </c>
      <c r="E22" s="199">
        <f>E5+E6-E15</f>
        <v>0</v>
      </c>
      <c r="F22" s="199">
        <f>F5+F6-F15</f>
        <v>0</v>
      </c>
    </row>
  </sheetData>
  <mergeCells count="1">
    <mergeCell ref="A2:F2"/>
  </mergeCells>
  <printOptions horizontalCentered="1"/>
  <pageMargins left="0.786805555555556" right="0.786805555555556" top="1.18055555555556" bottom="0.786805555555556" header="0.511805555555556" footer="0.511805555555556"/>
  <pageSetup paperSize="9" scale="99" pageOrder="overThenDown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F55"/>
  <sheetViews>
    <sheetView zoomScale="90" zoomScaleNormal="90" topLeftCell="A3" workbookViewId="0">
      <selection activeCell="F14" sqref="F14"/>
    </sheetView>
  </sheetViews>
  <sheetFormatPr defaultColWidth="27.75" defaultRowHeight="13.5" outlineLevelCol="5"/>
  <cols>
    <col min="1" max="1" width="38" style="148" customWidth="1"/>
    <col min="2" max="3" width="15.75" style="149" customWidth="1"/>
    <col min="4" max="4" width="38" style="148" customWidth="1"/>
    <col min="5" max="5" width="15.25" style="150" customWidth="1"/>
    <col min="6" max="6" width="15.625" style="150" customWidth="1"/>
    <col min="7" max="16384" width="27.75" style="149"/>
  </cols>
  <sheetData>
    <row r="1" ht="14.25" spans="1:6">
      <c r="A1" s="151" t="s">
        <v>63</v>
      </c>
      <c r="B1" s="152"/>
      <c r="C1" s="153"/>
      <c r="D1" s="151"/>
      <c r="E1" s="153"/>
      <c r="F1" s="153"/>
    </row>
    <row r="2" ht="25.5" spans="1:6">
      <c r="A2" s="154" t="s">
        <v>64</v>
      </c>
      <c r="B2" s="154"/>
      <c r="C2" s="154"/>
      <c r="D2" s="154"/>
      <c r="E2" s="154"/>
      <c r="F2" s="154"/>
    </row>
    <row r="3" ht="14.25" spans="1:6">
      <c r="A3" s="151"/>
      <c r="B3" s="152"/>
      <c r="C3" s="153"/>
      <c r="D3" s="151"/>
      <c r="E3" s="153"/>
      <c r="F3" s="153" t="s">
        <v>14</v>
      </c>
    </row>
    <row r="4" s="143" customFormat="1" ht="30.75" customHeight="1" spans="1:6">
      <c r="A4" s="155" t="s">
        <v>65</v>
      </c>
      <c r="B4" s="155"/>
      <c r="C4" s="155"/>
      <c r="D4" s="155" t="s">
        <v>66</v>
      </c>
      <c r="E4" s="155"/>
      <c r="F4" s="155"/>
    </row>
    <row r="5" s="144" customFormat="1" ht="30.75" customHeight="1" spans="1:6">
      <c r="A5" s="156" t="s">
        <v>67</v>
      </c>
      <c r="B5" s="156" t="s">
        <v>68</v>
      </c>
      <c r="C5" s="156" t="s">
        <v>69</v>
      </c>
      <c r="D5" s="156" t="s">
        <v>70</v>
      </c>
      <c r="E5" s="156" t="s">
        <v>68</v>
      </c>
      <c r="F5" s="156" t="s">
        <v>69</v>
      </c>
    </row>
    <row r="6" s="144" customFormat="1" ht="24" customHeight="1" spans="1:6">
      <c r="A6" s="156"/>
      <c r="B6" s="156"/>
      <c r="C6" s="156"/>
      <c r="D6" s="156"/>
      <c r="E6" s="156"/>
      <c r="F6" s="156"/>
    </row>
    <row r="7" s="145" customFormat="1" ht="30.75" customHeight="1" spans="1:6">
      <c r="A7" s="157" t="s">
        <v>71</v>
      </c>
      <c r="B7" s="158">
        <v>10768</v>
      </c>
      <c r="C7" s="158">
        <v>11644</v>
      </c>
      <c r="D7" s="157" t="s">
        <v>72</v>
      </c>
      <c r="E7" s="159">
        <v>8112</v>
      </c>
      <c r="F7" s="159">
        <v>8998</v>
      </c>
    </row>
    <row r="8" s="145" customFormat="1" ht="30.75" customHeight="1" spans="1:6">
      <c r="A8" s="160" t="s">
        <v>73</v>
      </c>
      <c r="B8" s="158">
        <v>18599</v>
      </c>
      <c r="C8" s="158">
        <v>26261</v>
      </c>
      <c r="D8" s="160" t="s">
        <v>74</v>
      </c>
      <c r="E8" s="159">
        <v>20041</v>
      </c>
      <c r="F8" s="159">
        <v>21965</v>
      </c>
    </row>
    <row r="9" s="145" customFormat="1" ht="30.75" customHeight="1" spans="1:6">
      <c r="A9" s="157" t="s">
        <v>75</v>
      </c>
      <c r="B9" s="158">
        <v>1206</v>
      </c>
      <c r="C9" s="158">
        <v>1835</v>
      </c>
      <c r="D9" s="157" t="s">
        <v>76</v>
      </c>
      <c r="E9" s="159">
        <v>1651</v>
      </c>
      <c r="F9" s="159">
        <v>1835</v>
      </c>
    </row>
    <row r="10" s="145" customFormat="1" ht="30.75" customHeight="1" spans="1:6">
      <c r="A10" s="157" t="s">
        <v>77</v>
      </c>
      <c r="B10" s="158">
        <v>1748</v>
      </c>
      <c r="C10" s="158">
        <v>2035</v>
      </c>
      <c r="D10" s="157" t="s">
        <v>78</v>
      </c>
      <c r="E10" s="159">
        <v>3952</v>
      </c>
      <c r="F10" s="159">
        <v>2035</v>
      </c>
    </row>
    <row r="11" s="145" customFormat="1" ht="30.75" customHeight="1" spans="1:6">
      <c r="A11" s="161" t="s">
        <v>79</v>
      </c>
      <c r="B11" s="162">
        <f>SUM(B7:B10)</f>
        <v>32321</v>
      </c>
      <c r="C11" s="162">
        <f>SUM(C7:C10)</f>
        <v>41775</v>
      </c>
      <c r="D11" s="161" t="s">
        <v>80</v>
      </c>
      <c r="E11" s="162">
        <f>SUM(E7:E10)</f>
        <v>33756</v>
      </c>
      <c r="F11" s="162">
        <f>SUM(F7:F10)</f>
        <v>34833</v>
      </c>
    </row>
    <row r="12" s="145" customFormat="1" ht="30.75" customHeight="1" spans="1:6">
      <c r="A12" s="157" t="s">
        <v>81</v>
      </c>
      <c r="B12" s="159">
        <v>31385</v>
      </c>
      <c r="C12" s="159">
        <v>29950</v>
      </c>
      <c r="D12" s="163" t="s">
        <v>82</v>
      </c>
      <c r="E12" s="159">
        <v>3263</v>
      </c>
      <c r="F12" s="159">
        <v>1657</v>
      </c>
    </row>
    <row r="13" s="145" customFormat="1" ht="30.75" customHeight="1" spans="1:6">
      <c r="A13" s="157" t="s">
        <v>83</v>
      </c>
      <c r="B13" s="164">
        <v>1385</v>
      </c>
      <c r="C13" s="164">
        <v>2212</v>
      </c>
      <c r="D13" s="163" t="s">
        <v>84</v>
      </c>
      <c r="E13" s="159">
        <v>29950</v>
      </c>
      <c r="F13" s="159">
        <v>36892</v>
      </c>
    </row>
    <row r="14" s="145" customFormat="1" ht="30.75" customHeight="1" spans="1:6">
      <c r="A14" s="161" t="s">
        <v>85</v>
      </c>
      <c r="B14" s="162">
        <f>B11+B12</f>
        <v>63706</v>
      </c>
      <c r="C14" s="162">
        <f>C11+C12</f>
        <v>71725</v>
      </c>
      <c r="D14" s="161" t="s">
        <v>86</v>
      </c>
      <c r="E14" s="162">
        <f>E13+E11</f>
        <v>63706</v>
      </c>
      <c r="F14" s="162">
        <f>F13+F11</f>
        <v>71725</v>
      </c>
    </row>
    <row r="15" ht="14.25" hidden="1" customHeight="1" spans="1:6">
      <c r="A15" s="165" t="s">
        <v>87</v>
      </c>
      <c r="B15" s="166">
        <v>5894.569772</v>
      </c>
      <c r="C15" s="166">
        <v>4749.35808</v>
      </c>
      <c r="D15" s="165" t="s">
        <v>88</v>
      </c>
      <c r="E15" s="167">
        <v>15189.693526</v>
      </c>
      <c r="F15" s="168">
        <v>16761.067544</v>
      </c>
    </row>
    <row r="16" hidden="1" customHeight="1" spans="1:6">
      <c r="A16" s="148" t="s">
        <v>89</v>
      </c>
      <c r="B16" s="149">
        <v>6969.48471</v>
      </c>
      <c r="C16" s="149">
        <v>7329.58711</v>
      </c>
      <c r="D16" s="148" t="s">
        <v>88</v>
      </c>
      <c r="E16" s="150">
        <v>5099.677622</v>
      </c>
      <c r="F16" s="150">
        <v>5231.38229</v>
      </c>
    </row>
    <row r="17" s="146" customFormat="1" ht="22.5" hidden="1" customHeight="1" spans="1:6">
      <c r="A17" s="165" t="s">
        <v>87</v>
      </c>
      <c r="B17" s="166">
        <v>10042.909302</v>
      </c>
      <c r="C17" s="169">
        <v>10073.213982</v>
      </c>
      <c r="D17" s="165" t="s">
        <v>90</v>
      </c>
      <c r="E17" s="170">
        <v>13297.152288</v>
      </c>
      <c r="F17" s="171">
        <v>14670.168192</v>
      </c>
    </row>
    <row r="18" hidden="1" customHeight="1" spans="1:6">
      <c r="A18" s="148" t="s">
        <v>91</v>
      </c>
      <c r="B18" s="149">
        <v>562.389605</v>
      </c>
      <c r="C18" s="149">
        <v>589.054884</v>
      </c>
      <c r="D18" s="148" t="s">
        <v>92</v>
      </c>
      <c r="E18" s="150">
        <v>314.879424</v>
      </c>
      <c r="F18" s="150">
        <v>334.8773</v>
      </c>
    </row>
    <row r="19" hidden="1" customHeight="1" spans="1:6">
      <c r="A19" s="148" t="s">
        <v>93</v>
      </c>
      <c r="B19" s="149">
        <v>638.243681</v>
      </c>
      <c r="C19" s="149">
        <v>683.79061</v>
      </c>
      <c r="D19" s="148" t="s">
        <v>94</v>
      </c>
      <c r="E19" s="150">
        <v>221.30088</v>
      </c>
      <c r="F19" s="150">
        <v>258.98122</v>
      </c>
    </row>
    <row r="20" hidden="1" customHeight="1" spans="2:6">
      <c r="B20" s="149">
        <f>SUM(B15:B19)</f>
        <v>24107.59707</v>
      </c>
      <c r="C20" s="149">
        <f t="shared" ref="C20:F20" si="0">SUM(C15:C19)</f>
        <v>23425.004666</v>
      </c>
      <c r="D20" s="148">
        <f t="shared" si="0"/>
        <v>0</v>
      </c>
      <c r="E20" s="150">
        <f t="shared" si="0"/>
        <v>34122.70374</v>
      </c>
      <c r="F20" s="150">
        <f t="shared" si="0"/>
        <v>37256.476546</v>
      </c>
    </row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idden="1" customHeight="1"/>
    <row r="29" hidden="1" customHeight="1"/>
    <row r="30" ht="14.25" hidden="1" customHeight="1" spans="1:6">
      <c r="A30" s="172" t="s">
        <v>95</v>
      </c>
      <c r="B30" s="166">
        <v>5761.029811</v>
      </c>
      <c r="C30" s="166">
        <v>16761.067544</v>
      </c>
      <c r="D30" s="172" t="s">
        <v>96</v>
      </c>
      <c r="E30" s="167">
        <v>0</v>
      </c>
      <c r="F30" s="171">
        <v>0</v>
      </c>
    </row>
    <row r="31" s="147" customFormat="1" ht="22.5" hidden="1" customHeight="1" spans="1:6">
      <c r="A31" s="165" t="s">
        <v>97</v>
      </c>
      <c r="B31" s="166">
        <v>0</v>
      </c>
      <c r="C31" s="166">
        <v>0</v>
      </c>
      <c r="D31" s="173" t="s">
        <v>98</v>
      </c>
      <c r="E31" s="170">
        <v>66</v>
      </c>
      <c r="F31" s="170">
        <v>55.2</v>
      </c>
    </row>
    <row r="32" s="147" customFormat="1" ht="18.75" hidden="1" customHeight="1" spans="1:6">
      <c r="A32" s="165" t="s">
        <v>99</v>
      </c>
      <c r="B32" s="166">
        <v>0</v>
      </c>
      <c r="C32" s="166">
        <v>0</v>
      </c>
      <c r="D32" s="165" t="s">
        <v>100</v>
      </c>
      <c r="E32" s="174">
        <v>170</v>
      </c>
      <c r="F32" s="174">
        <v>182</v>
      </c>
    </row>
    <row r="33" s="147" customFormat="1" ht="22.5" hidden="1" customHeight="1" spans="1:6">
      <c r="A33" s="172" t="s">
        <v>101</v>
      </c>
      <c r="B33" s="166">
        <v>0</v>
      </c>
      <c r="C33" s="166">
        <v>0</v>
      </c>
      <c r="D33" s="172" t="s">
        <v>102</v>
      </c>
      <c r="E33" s="167">
        <v>1905.265904</v>
      </c>
      <c r="F33" s="171">
        <v>4749.35808</v>
      </c>
    </row>
    <row r="34" hidden="1" customHeight="1" spans="2:6">
      <c r="B34" s="149">
        <f>SUM(B30:B33)</f>
        <v>5761.029811</v>
      </c>
      <c r="C34" s="149">
        <f t="shared" ref="C34:F34" si="1">SUM(C30:C33)</f>
        <v>16761.067544</v>
      </c>
      <c r="D34" s="148">
        <f t="shared" si="1"/>
        <v>0</v>
      </c>
      <c r="E34" s="150">
        <f t="shared" si="1"/>
        <v>2141.265904</v>
      </c>
      <c r="F34" s="150">
        <f t="shared" si="1"/>
        <v>4986.55808</v>
      </c>
    </row>
    <row r="35" hidden="1" customHeight="1" spans="2:6">
      <c r="B35" s="149">
        <f>B20+B34</f>
        <v>29868.626881</v>
      </c>
      <c r="C35" s="149">
        <f t="shared" ref="C35:F35" si="2">C20+C34</f>
        <v>40186.07221</v>
      </c>
      <c r="D35" s="148">
        <f t="shared" si="2"/>
        <v>0</v>
      </c>
      <c r="E35" s="150">
        <f t="shared" si="2"/>
        <v>36263.969644</v>
      </c>
      <c r="F35" s="150">
        <f t="shared" si="2"/>
        <v>42243.034626</v>
      </c>
    </row>
    <row r="36" hidden="1" customHeight="1"/>
    <row r="37" hidden="1" customHeight="1"/>
    <row r="38" ht="14.25" hidden="1" customHeight="1" spans="1:6">
      <c r="A38" s="175" t="s">
        <v>103</v>
      </c>
      <c r="B38" s="176">
        <v>5439.359847</v>
      </c>
      <c r="C38" s="149">
        <v>0</v>
      </c>
      <c r="D38" s="148" t="s">
        <v>104</v>
      </c>
      <c r="E38" s="150">
        <v>0</v>
      </c>
      <c r="F38" s="150">
        <v>0</v>
      </c>
    </row>
    <row r="39" ht="14.25" hidden="1" customHeight="1" spans="1:6">
      <c r="A39" s="177" t="s">
        <v>105</v>
      </c>
      <c r="B39" s="178">
        <v>13747.40401</v>
      </c>
      <c r="C39" s="149">
        <v>15617.211098</v>
      </c>
      <c r="D39" s="148" t="s">
        <v>104</v>
      </c>
      <c r="E39" s="150">
        <v>15617.211098</v>
      </c>
      <c r="F39" s="150">
        <v>17715.415918</v>
      </c>
    </row>
    <row r="40" ht="14.25" hidden="1" customHeight="1" spans="1:6">
      <c r="A40" s="165" t="s">
        <v>103</v>
      </c>
      <c r="B40" s="166">
        <v>13656.738216</v>
      </c>
      <c r="C40" s="149">
        <v>10402.49523</v>
      </c>
      <c r="D40" s="148" t="s">
        <v>106</v>
      </c>
      <c r="E40" s="150">
        <v>10402.49523</v>
      </c>
      <c r="F40" s="150">
        <v>5805.54102</v>
      </c>
    </row>
    <row r="41" ht="14.25" hidden="1" customHeight="1" spans="1:6">
      <c r="A41" s="165" t="s">
        <v>107</v>
      </c>
      <c r="B41" s="166">
        <v>749.182701</v>
      </c>
      <c r="C41" s="149">
        <v>930.692882</v>
      </c>
      <c r="D41" s="148" t="s">
        <v>108</v>
      </c>
      <c r="E41" s="150">
        <v>930.692882</v>
      </c>
      <c r="F41" s="150">
        <v>1129.670466</v>
      </c>
    </row>
    <row r="42" ht="14.25" hidden="1" customHeight="1" spans="1:6">
      <c r="A42" s="165" t="s">
        <v>109</v>
      </c>
      <c r="B42" s="166">
        <v>1654.498938</v>
      </c>
      <c r="C42" s="149">
        <v>1901.441739</v>
      </c>
      <c r="D42" s="148" t="s">
        <v>110</v>
      </c>
      <c r="E42" s="150">
        <v>1901.441739</v>
      </c>
      <c r="F42" s="150">
        <v>2144.251129</v>
      </c>
    </row>
    <row r="43" hidden="1" customHeight="1" spans="2:6">
      <c r="B43" s="149">
        <f>SUM(B38:B42)</f>
        <v>35247.183712</v>
      </c>
      <c r="C43" s="149">
        <f t="shared" ref="C43:F43" si="3">SUM(C38:C42)</f>
        <v>28851.840949</v>
      </c>
      <c r="D43" s="148">
        <f t="shared" si="3"/>
        <v>0</v>
      </c>
      <c r="E43" s="150">
        <f t="shared" si="3"/>
        <v>28851.840949</v>
      </c>
      <c r="F43" s="150">
        <f t="shared" si="3"/>
        <v>26794.878533</v>
      </c>
    </row>
    <row r="44" hidden="1" customHeight="1"/>
    <row r="45" hidden="1" customHeight="1"/>
    <row r="46" hidden="1" customHeight="1"/>
    <row r="47" hidden="1" customHeight="1"/>
    <row r="48" hidden="1" customHeight="1"/>
    <row r="49" hidden="1" customHeight="1"/>
    <row r="50" hidden="1" customHeight="1"/>
    <row r="51" hidden="1" customHeight="1"/>
    <row r="52" hidden="1" customHeight="1"/>
    <row r="53" hidden="1" customHeight="1"/>
    <row r="54" hidden="1" customHeight="1"/>
    <row r="55" hidden="1" customHeight="1"/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0.708333333333333" right="0.708333333333333" top="0.747916666666667" bottom="0.747916666666667" header="0.314583333333333" footer="0.314583333333333"/>
  <pageSetup paperSize="9" scale="8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F23"/>
  <sheetViews>
    <sheetView showGridLines="0" showZeros="0" workbookViewId="0">
      <selection activeCell="C16" sqref="C16"/>
    </sheetView>
  </sheetViews>
  <sheetFormatPr defaultColWidth="8" defaultRowHeight="14.25" outlineLevelCol="5"/>
  <cols>
    <col min="1" max="1" width="36" style="59" customWidth="1"/>
    <col min="2" max="2" width="16.5" style="59" customWidth="1"/>
    <col min="3" max="3" width="16.375" style="59" customWidth="1"/>
    <col min="4" max="4" width="24.875" style="59" customWidth="1"/>
    <col min="5" max="5" width="16.375" style="59" customWidth="1"/>
    <col min="6" max="6" width="17.75" style="59" customWidth="1"/>
    <col min="7" max="7" width="8" style="1"/>
    <col min="8" max="8" width="12.625" style="1"/>
    <col min="9" max="16384" width="8" style="1"/>
  </cols>
  <sheetData>
    <row r="1" spans="1:1">
      <c r="A1" s="59" t="s">
        <v>111</v>
      </c>
    </row>
    <row r="2" ht="35.25" customHeight="1" spans="1:6">
      <c r="A2" s="60" t="s">
        <v>112</v>
      </c>
      <c r="B2" s="60"/>
      <c r="C2" s="60"/>
      <c r="D2" s="60"/>
      <c r="E2" s="60"/>
      <c r="F2" s="60"/>
    </row>
    <row r="3" ht="15" customHeight="1" spans="1:6">
      <c r="A3" s="87"/>
      <c r="B3" s="87"/>
      <c r="C3" s="87"/>
      <c r="D3" s="87"/>
      <c r="E3" s="62"/>
      <c r="F3" s="62"/>
    </row>
    <row r="4" ht="15" customHeight="1" spans="1:6">
      <c r="A4" s="132" t="s">
        <v>13</v>
      </c>
      <c r="B4" s="132"/>
      <c r="C4" s="132"/>
      <c r="D4" s="132"/>
      <c r="E4" s="117"/>
      <c r="F4" s="117" t="s">
        <v>113</v>
      </c>
    </row>
    <row r="5" ht="37.5" customHeight="1" spans="1:6">
      <c r="A5" s="11" t="s">
        <v>15</v>
      </c>
      <c r="B5" s="119" t="s">
        <v>68</v>
      </c>
      <c r="C5" s="119" t="s">
        <v>69</v>
      </c>
      <c r="D5" s="119" t="s">
        <v>15</v>
      </c>
      <c r="E5" s="119" t="s">
        <v>68</v>
      </c>
      <c r="F5" s="119" t="s">
        <v>69</v>
      </c>
    </row>
    <row r="6" ht="22.5" customHeight="1" spans="1:6">
      <c r="A6" s="133" t="s">
        <v>114</v>
      </c>
      <c r="B6" s="90">
        <v>21007334.14</v>
      </c>
      <c r="C6" s="90">
        <v>21331501.99</v>
      </c>
      <c r="D6" s="129" t="s">
        <v>115</v>
      </c>
      <c r="E6" s="90">
        <v>73140000</v>
      </c>
      <c r="F6" s="90">
        <v>80747222.4</v>
      </c>
    </row>
    <row r="7" ht="22.5" customHeight="1" spans="1:6">
      <c r="A7" s="134" t="s">
        <v>116</v>
      </c>
      <c r="B7" s="90">
        <v>496000</v>
      </c>
      <c r="C7" s="90">
        <v>497500</v>
      </c>
      <c r="D7" s="129" t="s">
        <v>117</v>
      </c>
      <c r="E7" s="90">
        <v>5542770</v>
      </c>
      <c r="F7" s="90">
        <v>6326458.2</v>
      </c>
    </row>
    <row r="8" ht="22.5" customHeight="1" spans="1:6">
      <c r="A8" s="135" t="s">
        <v>118</v>
      </c>
      <c r="B8" s="90">
        <v>80547217.92</v>
      </c>
      <c r="C8" s="90">
        <v>88626558.4</v>
      </c>
      <c r="D8" s="129" t="s">
        <v>119</v>
      </c>
      <c r="E8" s="90">
        <v>2410000</v>
      </c>
      <c r="F8" s="90">
        <v>2869998</v>
      </c>
    </row>
    <row r="9" ht="22.5" customHeight="1" spans="1:6">
      <c r="A9" s="136" t="s">
        <v>120</v>
      </c>
      <c r="B9" s="90">
        <v>73140000</v>
      </c>
      <c r="C9" s="90">
        <v>80747220.4</v>
      </c>
      <c r="D9" s="129" t="s">
        <v>121</v>
      </c>
      <c r="E9" s="90">
        <v>30938.18</v>
      </c>
      <c r="F9" s="90">
        <v>40000</v>
      </c>
    </row>
    <row r="10" ht="22.5" customHeight="1" spans="1:6">
      <c r="A10" s="137" t="s">
        <v>122</v>
      </c>
      <c r="B10" s="90">
        <v>4997217.92</v>
      </c>
      <c r="C10" s="90">
        <v>5009340</v>
      </c>
      <c r="D10" s="129" t="s">
        <v>123</v>
      </c>
      <c r="E10" s="128">
        <v>100</v>
      </c>
      <c r="F10" s="128">
        <v>0</v>
      </c>
    </row>
    <row r="11" ht="22.5" customHeight="1" spans="1:6">
      <c r="A11" s="134" t="s">
        <v>124</v>
      </c>
      <c r="B11" s="90">
        <v>0</v>
      </c>
      <c r="C11" s="90">
        <v>0</v>
      </c>
      <c r="D11" s="124" t="s">
        <v>125</v>
      </c>
      <c r="E11" s="124" t="s">
        <v>125</v>
      </c>
      <c r="F11" s="124" t="s">
        <v>125</v>
      </c>
    </row>
    <row r="12" ht="22.5" customHeight="1" spans="1:6">
      <c r="A12" s="136" t="s">
        <v>126</v>
      </c>
      <c r="B12" s="90">
        <v>3450000</v>
      </c>
      <c r="C12" s="90">
        <v>3080000</v>
      </c>
      <c r="D12" s="124" t="s">
        <v>125</v>
      </c>
      <c r="E12" s="124" t="s">
        <v>125</v>
      </c>
      <c r="F12" s="124" t="s">
        <v>125</v>
      </c>
    </row>
    <row r="13" ht="22.5" customHeight="1" spans="1:6">
      <c r="A13" s="136" t="s">
        <v>127</v>
      </c>
      <c r="B13" s="90">
        <v>2656300</v>
      </c>
      <c r="C13" s="90">
        <v>3400000</v>
      </c>
      <c r="D13" s="124" t="s">
        <v>125</v>
      </c>
      <c r="E13" s="124" t="s">
        <v>125</v>
      </c>
      <c r="F13" s="124" t="s">
        <v>125</v>
      </c>
    </row>
    <row r="14" ht="22.5" customHeight="1" spans="1:6">
      <c r="A14" s="136" t="s">
        <v>128</v>
      </c>
      <c r="B14" s="90">
        <v>5245</v>
      </c>
      <c r="C14" s="90">
        <v>5000</v>
      </c>
      <c r="D14" s="124" t="s">
        <v>125</v>
      </c>
      <c r="E14" s="124" t="s">
        <v>125</v>
      </c>
      <c r="F14" s="124" t="s">
        <v>125</v>
      </c>
    </row>
    <row r="15" ht="22.5" customHeight="1" spans="1:6">
      <c r="A15" s="136" t="s">
        <v>129</v>
      </c>
      <c r="B15" s="90">
        <v>11720</v>
      </c>
      <c r="C15" s="90">
        <v>0</v>
      </c>
      <c r="D15" s="124" t="s">
        <v>125</v>
      </c>
      <c r="E15" s="124" t="s">
        <v>125</v>
      </c>
      <c r="F15" s="124" t="s">
        <v>125</v>
      </c>
    </row>
    <row r="16" ht="22.5" customHeight="1" spans="1:6">
      <c r="A16" s="138" t="s">
        <v>89</v>
      </c>
      <c r="B16" s="126">
        <f>B6+B8+B11+B12+B13+B14+B15</f>
        <v>107677817.06</v>
      </c>
      <c r="C16" s="126">
        <f>C6+C8+C11+C12+C13+C14+C15</f>
        <v>116443060.39</v>
      </c>
      <c r="D16" s="127" t="s">
        <v>88</v>
      </c>
      <c r="E16" s="126">
        <f>E6+E7+E8+E9+E10</f>
        <v>81123808.18</v>
      </c>
      <c r="F16" s="126">
        <f>F6+F7+F8+F9+F10</f>
        <v>89983678.6</v>
      </c>
    </row>
    <row r="17" ht="22.5" customHeight="1" spans="1:6">
      <c r="A17" s="136" t="s">
        <v>130</v>
      </c>
      <c r="B17" s="128"/>
      <c r="C17" s="128"/>
      <c r="D17" s="129" t="s">
        <v>96</v>
      </c>
      <c r="E17" s="128">
        <v>0</v>
      </c>
      <c r="F17" s="128">
        <v>0</v>
      </c>
    </row>
    <row r="18" ht="22.5" customHeight="1" spans="1:6">
      <c r="A18" s="136" t="s">
        <v>131</v>
      </c>
      <c r="B18" s="128"/>
      <c r="C18" s="128"/>
      <c r="D18" s="129" t="s">
        <v>102</v>
      </c>
      <c r="E18" s="128">
        <v>0</v>
      </c>
      <c r="F18" s="128">
        <v>0</v>
      </c>
    </row>
    <row r="19" ht="22.5" customHeight="1" spans="1:6">
      <c r="A19" s="139" t="s">
        <v>132</v>
      </c>
      <c r="B19" s="126">
        <f>B16+B17+B18</f>
        <v>107677817.06</v>
      </c>
      <c r="C19" s="126">
        <f>C16+C17+C18</f>
        <v>116443060.39</v>
      </c>
      <c r="D19" s="127" t="s">
        <v>133</v>
      </c>
      <c r="E19" s="126">
        <f t="shared" ref="B19:F19" si="0">E16+E17+E18</f>
        <v>81123808.18</v>
      </c>
      <c r="F19" s="126">
        <f t="shared" si="0"/>
        <v>89983678.6</v>
      </c>
    </row>
    <row r="20" ht="22.5" customHeight="1" spans="1:6">
      <c r="A20" s="140" t="s">
        <v>125</v>
      </c>
      <c r="B20" s="124" t="s">
        <v>125</v>
      </c>
      <c r="C20" s="124" t="s">
        <v>125</v>
      </c>
      <c r="D20" s="127" t="s">
        <v>134</v>
      </c>
      <c r="E20" s="126">
        <f>B19-E19</f>
        <v>26554008.88</v>
      </c>
      <c r="F20" s="126">
        <f>C19-F19</f>
        <v>26459381.79</v>
      </c>
    </row>
    <row r="21" ht="22.5" customHeight="1" spans="1:6">
      <c r="A21" s="133" t="s">
        <v>105</v>
      </c>
      <c r="B21" s="90">
        <v>256901228.63</v>
      </c>
      <c r="C21" s="90">
        <v>283455237.51</v>
      </c>
      <c r="D21" s="127" t="s">
        <v>104</v>
      </c>
      <c r="E21" s="126">
        <f>B21+E20</f>
        <v>283455237.51</v>
      </c>
      <c r="F21" s="126">
        <f>C21+F20</f>
        <v>309914619.3</v>
      </c>
    </row>
    <row r="22" ht="22.5" customHeight="1" spans="1:6">
      <c r="A22" s="140" t="s">
        <v>135</v>
      </c>
      <c r="B22" s="126">
        <f>B19+B21</f>
        <v>364579045.69</v>
      </c>
      <c r="C22" s="126">
        <f>C19+C21</f>
        <v>399898297.9</v>
      </c>
      <c r="D22" s="131" t="s">
        <v>135</v>
      </c>
      <c r="E22" s="126">
        <f>E19+E21</f>
        <v>364579045.69</v>
      </c>
      <c r="F22" s="126">
        <f>F19+F21</f>
        <v>399898297.9</v>
      </c>
    </row>
    <row r="23" ht="15" customHeight="1" spans="1:6">
      <c r="A23" s="141"/>
      <c r="B23" s="142"/>
      <c r="C23" s="142"/>
      <c r="D23" s="107"/>
      <c r="E23" s="107"/>
      <c r="F23" s="62"/>
    </row>
  </sheetData>
  <mergeCells count="2">
    <mergeCell ref="A2:F2"/>
    <mergeCell ref="E3:F3"/>
  </mergeCells>
  <printOptions horizontalCentered="1"/>
  <pageMargins left="1.18055555555556" right="1.18055555555556" top="0.393055555555556" bottom="0.393055555555556" header="0.511805555555556" footer="0.511805555555556"/>
  <pageSetup paperSize="9" scale="87" pageOrder="overThenDown" orientation="landscape" errors="blank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19"/>
  <sheetViews>
    <sheetView showGridLines="0" showZeros="0" workbookViewId="0">
      <selection activeCell="C13" sqref="C13"/>
    </sheetView>
  </sheetViews>
  <sheetFormatPr defaultColWidth="8" defaultRowHeight="14.25" outlineLevelCol="5"/>
  <cols>
    <col min="1" max="1" width="24.875" style="110" customWidth="1"/>
    <col min="2" max="4" width="20.875" style="111" customWidth="1"/>
    <col min="5" max="5" width="20.875" style="110" customWidth="1"/>
    <col min="6" max="6" width="20.875" style="111" customWidth="1"/>
    <col min="7" max="7" width="8" style="112"/>
    <col min="8" max="8" width="11.5" style="112"/>
    <col min="9" max="16384" width="8" style="112"/>
  </cols>
  <sheetData>
    <row r="1" spans="1:1">
      <c r="A1" s="110" t="s">
        <v>136</v>
      </c>
    </row>
    <row r="2" ht="35.25" customHeight="1" spans="1:6">
      <c r="A2" s="60" t="s">
        <v>137</v>
      </c>
      <c r="B2" s="60"/>
      <c r="C2" s="113"/>
      <c r="D2" s="60"/>
      <c r="E2" s="60"/>
      <c r="F2" s="60"/>
    </row>
    <row r="3" ht="15" customHeight="1" spans="1:6">
      <c r="A3" s="114"/>
      <c r="B3" s="115"/>
      <c r="D3" s="115"/>
      <c r="E3" s="114"/>
      <c r="F3" s="62"/>
    </row>
    <row r="4" ht="15" customHeight="1" spans="1:6">
      <c r="A4" s="116" t="s">
        <v>13</v>
      </c>
      <c r="B4" s="117"/>
      <c r="C4" s="118"/>
      <c r="D4" s="117"/>
      <c r="E4" s="116"/>
      <c r="F4" s="117" t="s">
        <v>113</v>
      </c>
    </row>
    <row r="5" s="109" customFormat="1" ht="26" customHeight="1" spans="1:6">
      <c r="A5" s="119" t="s">
        <v>15</v>
      </c>
      <c r="B5" s="119" t="s">
        <v>68</v>
      </c>
      <c r="C5" s="119" t="s">
        <v>69</v>
      </c>
      <c r="D5" s="119" t="s">
        <v>15</v>
      </c>
      <c r="E5" s="119" t="s">
        <v>68</v>
      </c>
      <c r="F5" s="119" t="s">
        <v>69</v>
      </c>
    </row>
    <row r="6" s="109" customFormat="1" ht="26" customHeight="1" spans="1:6">
      <c r="A6" s="120" t="s">
        <v>138</v>
      </c>
      <c r="B6" s="121">
        <v>130200800</v>
      </c>
      <c r="C6" s="121">
        <v>132566976.29</v>
      </c>
      <c r="D6" s="91" t="s">
        <v>139</v>
      </c>
      <c r="E6" s="121">
        <v>200410113.73</v>
      </c>
      <c r="F6" s="121">
        <v>219647923.76</v>
      </c>
    </row>
    <row r="7" s="109" customFormat="1" ht="26" customHeight="1" spans="1:6">
      <c r="A7" s="89" t="s">
        <v>118</v>
      </c>
      <c r="B7" s="121">
        <v>54870000</v>
      </c>
      <c r="C7" s="121">
        <v>129200000</v>
      </c>
      <c r="D7" s="91" t="s">
        <v>140</v>
      </c>
      <c r="E7" s="121">
        <v>0</v>
      </c>
      <c r="F7" s="121">
        <v>0</v>
      </c>
    </row>
    <row r="8" s="109" customFormat="1" ht="26" customHeight="1" spans="1:6">
      <c r="A8" s="89" t="s">
        <v>141</v>
      </c>
      <c r="B8" s="121">
        <v>39250000</v>
      </c>
      <c r="C8" s="121">
        <v>113580000</v>
      </c>
      <c r="D8" s="91" t="s">
        <v>142</v>
      </c>
      <c r="E8" s="121">
        <v>1719.34</v>
      </c>
      <c r="F8" s="121">
        <v>0</v>
      </c>
    </row>
    <row r="9" s="109" customFormat="1" ht="26" customHeight="1" spans="1:6">
      <c r="A9" s="89" t="s">
        <v>143</v>
      </c>
      <c r="B9" s="121">
        <v>624250</v>
      </c>
      <c r="C9" s="121">
        <v>650000</v>
      </c>
      <c r="D9" s="122" t="s">
        <v>125</v>
      </c>
      <c r="E9" s="122" t="s">
        <v>125</v>
      </c>
      <c r="F9" s="122" t="s">
        <v>125</v>
      </c>
    </row>
    <row r="10" s="109" customFormat="1" ht="26" customHeight="1" spans="1:6">
      <c r="A10" s="123" t="s">
        <v>144</v>
      </c>
      <c r="B10" s="121">
        <v>250570.34</v>
      </c>
      <c r="C10" s="121">
        <v>200456.27</v>
      </c>
      <c r="D10" s="122" t="s">
        <v>125</v>
      </c>
      <c r="E10" s="122" t="s">
        <v>125</v>
      </c>
      <c r="F10" s="122" t="s">
        <v>125</v>
      </c>
    </row>
    <row r="11" s="109" customFormat="1" ht="26" customHeight="1" spans="1:6">
      <c r="A11" s="89" t="s">
        <v>145</v>
      </c>
      <c r="B11" s="121">
        <v>45897.74</v>
      </c>
      <c r="C11" s="121">
        <v>0</v>
      </c>
      <c r="D11" s="122" t="s">
        <v>125</v>
      </c>
      <c r="E11" s="122" t="s">
        <v>125</v>
      </c>
      <c r="F11" s="122" t="s">
        <v>125</v>
      </c>
    </row>
    <row r="12" s="109" customFormat="1" ht="26" customHeight="1" spans="1:6">
      <c r="A12" s="89" t="s">
        <v>146</v>
      </c>
      <c r="B12" s="121">
        <v>0</v>
      </c>
      <c r="C12" s="121">
        <v>0</v>
      </c>
      <c r="D12" s="124" t="s">
        <v>125</v>
      </c>
      <c r="E12" s="124" t="s">
        <v>125</v>
      </c>
      <c r="F12" s="124" t="s">
        <v>125</v>
      </c>
    </row>
    <row r="13" s="109" customFormat="1" ht="26" customHeight="1" spans="1:6">
      <c r="A13" s="125" t="s">
        <v>93</v>
      </c>
      <c r="B13" s="126">
        <f>B6+B7+B9+B10+B11</f>
        <v>185991518.08</v>
      </c>
      <c r="C13" s="126">
        <f>C6+C7+C9+C10+C11</f>
        <v>262617432.56</v>
      </c>
      <c r="D13" s="127" t="s">
        <v>90</v>
      </c>
      <c r="E13" s="126">
        <f>E6+E7+E8</f>
        <v>200411833.07</v>
      </c>
      <c r="F13" s="126">
        <f>F6+F7+F8</f>
        <v>219647923.76</v>
      </c>
    </row>
    <row r="14" s="109" customFormat="1" ht="26" customHeight="1" spans="1:6">
      <c r="A14" s="89" t="s">
        <v>147</v>
      </c>
      <c r="B14" s="91"/>
      <c r="C14" s="128">
        <v>0</v>
      </c>
      <c r="D14" s="129" t="s">
        <v>148</v>
      </c>
      <c r="E14" s="128"/>
      <c r="F14" s="128"/>
    </row>
    <row r="15" s="109" customFormat="1" ht="26" customHeight="1" spans="1:6">
      <c r="A15" s="89" t="s">
        <v>99</v>
      </c>
      <c r="B15" s="128"/>
      <c r="C15" s="128">
        <v>0</v>
      </c>
      <c r="D15" s="129" t="s">
        <v>149</v>
      </c>
      <c r="E15" s="128"/>
      <c r="F15" s="128"/>
    </row>
    <row r="16" s="109" customFormat="1" ht="26" customHeight="1" spans="1:6">
      <c r="A16" s="125" t="s">
        <v>150</v>
      </c>
      <c r="B16" s="126">
        <f>B13+B14+B15</f>
        <v>185991518.08</v>
      </c>
      <c r="C16" s="126">
        <f>C13+C14+C15</f>
        <v>262617432.56</v>
      </c>
      <c r="D16" s="127" t="s">
        <v>151</v>
      </c>
      <c r="E16" s="126">
        <f>E13+E14+E15</f>
        <v>200411833.07</v>
      </c>
      <c r="F16" s="126">
        <f>F13+F14+F15</f>
        <v>219647923.76</v>
      </c>
    </row>
    <row r="17" s="109" customFormat="1" ht="26" customHeight="1" spans="1:6">
      <c r="A17" s="130" t="s">
        <v>125</v>
      </c>
      <c r="B17" s="124" t="s">
        <v>125</v>
      </c>
      <c r="C17" s="124" t="s">
        <v>125</v>
      </c>
      <c r="D17" s="127" t="s">
        <v>152</v>
      </c>
      <c r="E17" s="126">
        <f>B16-E16</f>
        <v>-14420314.99</v>
      </c>
      <c r="F17" s="126">
        <f>C16-F16</f>
        <v>42969508.8</v>
      </c>
    </row>
    <row r="18" s="109" customFormat="1" ht="26" customHeight="1" spans="1:6">
      <c r="A18" s="89" t="s">
        <v>109</v>
      </c>
      <c r="B18" s="121">
        <v>30457039.87</v>
      </c>
      <c r="C18" s="121">
        <v>16036724.88</v>
      </c>
      <c r="D18" s="127" t="s">
        <v>106</v>
      </c>
      <c r="E18" s="126">
        <f>B18+E17</f>
        <v>16036724.88</v>
      </c>
      <c r="F18" s="126">
        <f>C18+F17</f>
        <v>59006233.68</v>
      </c>
    </row>
    <row r="19" s="109" customFormat="1" ht="26" customHeight="1" spans="1:6">
      <c r="A19" s="130" t="s">
        <v>135</v>
      </c>
      <c r="B19" s="128">
        <f>B16+B18</f>
        <v>216448557.95</v>
      </c>
      <c r="C19" s="128">
        <f>C16+C18</f>
        <v>278654157.44</v>
      </c>
      <c r="D19" s="131" t="s">
        <v>135</v>
      </c>
      <c r="E19" s="126">
        <f>E16+E18</f>
        <v>216448557.95</v>
      </c>
      <c r="F19" s="126">
        <f>F16+F18</f>
        <v>278654157.44</v>
      </c>
    </row>
  </sheetData>
  <mergeCells count="1">
    <mergeCell ref="A2:F2"/>
  </mergeCells>
  <printOptions horizontalCentered="1"/>
  <pageMargins left="0.393055555555556" right="0.393055555555556" top="0.393055555555556" bottom="0.393055555555556" header="0.511805555555556" footer="0.511805555555556"/>
  <pageSetup paperSize="9" pageOrder="overThenDown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H18"/>
  <sheetViews>
    <sheetView showGridLines="0" showZeros="0" workbookViewId="0">
      <selection activeCell="F16" sqref="F16"/>
    </sheetView>
  </sheetViews>
  <sheetFormatPr defaultColWidth="8" defaultRowHeight="14.25" outlineLevelCol="7"/>
  <cols>
    <col min="1" max="1" width="23" style="59" customWidth="1"/>
    <col min="2" max="3" width="18.25" style="59" customWidth="1"/>
    <col min="4" max="4" width="29.625" style="59" customWidth="1"/>
    <col min="5" max="6" width="17.875" style="59" customWidth="1"/>
    <col min="7" max="16384" width="8" style="1"/>
  </cols>
  <sheetData>
    <row r="1" spans="1:1">
      <c r="A1" s="59" t="s">
        <v>153</v>
      </c>
    </row>
    <row r="2" ht="35.25" customHeight="1" spans="1:6">
      <c r="A2" s="60" t="s">
        <v>154</v>
      </c>
      <c r="B2" s="60"/>
      <c r="C2" s="60"/>
      <c r="D2" s="60"/>
      <c r="E2" s="60"/>
      <c r="F2" s="60"/>
    </row>
    <row r="3" ht="15" customHeight="1" spans="1:6">
      <c r="A3" s="87"/>
      <c r="B3" s="87"/>
      <c r="C3" s="87"/>
      <c r="D3" s="87"/>
      <c r="E3" s="62"/>
      <c r="F3" s="62"/>
    </row>
    <row r="4" ht="15" customHeight="1" spans="1:6">
      <c r="A4" s="63" t="s">
        <v>13</v>
      </c>
      <c r="B4" s="63"/>
      <c r="C4" s="63"/>
      <c r="D4" s="63"/>
      <c r="E4" s="64"/>
      <c r="F4" s="64" t="s">
        <v>113</v>
      </c>
    </row>
    <row r="5" s="86" customFormat="1" ht="37.5" customHeight="1" spans="1:6">
      <c r="A5" s="65" t="s">
        <v>15</v>
      </c>
      <c r="B5" s="88" t="s">
        <v>68</v>
      </c>
      <c r="C5" s="88" t="s">
        <v>69</v>
      </c>
      <c r="D5" s="65" t="s">
        <v>15</v>
      </c>
      <c r="E5" s="88" t="s">
        <v>68</v>
      </c>
      <c r="F5" s="88" t="s">
        <v>69</v>
      </c>
    </row>
    <row r="6" s="86" customFormat="1" ht="22.5" customHeight="1" spans="1:6">
      <c r="A6" s="89" t="s">
        <v>155</v>
      </c>
      <c r="B6" s="90">
        <v>4234046.82</v>
      </c>
      <c r="C6" s="90">
        <v>4552850</v>
      </c>
      <c r="D6" s="91" t="s">
        <v>156</v>
      </c>
      <c r="E6" s="90">
        <v>13605044.79</v>
      </c>
      <c r="F6" s="90">
        <v>13686327.06</v>
      </c>
    </row>
    <row r="7" s="86" customFormat="1" ht="22.5" customHeight="1" spans="1:6">
      <c r="A7" s="89" t="s">
        <v>118</v>
      </c>
      <c r="B7" s="90">
        <v>0</v>
      </c>
      <c r="C7" s="90">
        <v>0</v>
      </c>
      <c r="D7" s="91" t="s">
        <v>157</v>
      </c>
      <c r="E7" s="90">
        <v>0</v>
      </c>
      <c r="F7" s="90">
        <v>0</v>
      </c>
    </row>
    <row r="8" s="86" customFormat="1" ht="22.5" customHeight="1" spans="1:6">
      <c r="A8" s="89" t="s">
        <v>143</v>
      </c>
      <c r="B8" s="90">
        <v>8000</v>
      </c>
      <c r="C8" s="90">
        <v>5000</v>
      </c>
      <c r="D8" s="91" t="s">
        <v>158</v>
      </c>
      <c r="E8" s="90">
        <v>0</v>
      </c>
      <c r="F8" s="90">
        <v>0</v>
      </c>
    </row>
    <row r="9" s="86" customFormat="1" ht="22.5" customHeight="1" spans="1:6">
      <c r="A9" s="89" t="s">
        <v>159</v>
      </c>
      <c r="B9" s="90">
        <v>98.38</v>
      </c>
      <c r="C9" s="90">
        <v>0</v>
      </c>
      <c r="D9" s="91" t="s">
        <v>160</v>
      </c>
      <c r="E9" s="90">
        <v>0</v>
      </c>
      <c r="F9" s="90">
        <v>105851.17</v>
      </c>
    </row>
    <row r="10" s="86" customFormat="1" ht="22.5" customHeight="1" spans="1:8">
      <c r="A10" s="92" t="s">
        <v>146</v>
      </c>
      <c r="B10" s="90">
        <v>0</v>
      </c>
      <c r="C10" s="90">
        <v>0</v>
      </c>
      <c r="D10" s="91" t="s">
        <v>161</v>
      </c>
      <c r="E10" s="90"/>
      <c r="F10" s="90">
        <v>0</v>
      </c>
      <c r="H10" s="93"/>
    </row>
    <row r="11" s="86" customFormat="1" ht="22.5" customHeight="1" spans="1:6">
      <c r="A11" s="75" t="s">
        <v>91</v>
      </c>
      <c r="B11" s="94">
        <f>B6+B7+B8+B9</f>
        <v>4242145.2</v>
      </c>
      <c r="C11" s="94">
        <f>C6+C7+C8+C9</f>
        <v>4557850</v>
      </c>
      <c r="D11" s="95" t="s">
        <v>92</v>
      </c>
      <c r="E11" s="94">
        <f>E6+E8+E9+E10</f>
        <v>13605044.79</v>
      </c>
      <c r="F11" s="94">
        <f>F6+F8+F9+F10</f>
        <v>13792178.23</v>
      </c>
    </row>
    <row r="12" s="86" customFormat="1" ht="22.5" customHeight="1" spans="1:6">
      <c r="A12" s="66" t="s">
        <v>162</v>
      </c>
      <c r="B12" s="96">
        <v>7820000</v>
      </c>
      <c r="C12" s="96">
        <v>13792178.23</v>
      </c>
      <c r="D12" s="97" t="s">
        <v>163</v>
      </c>
      <c r="E12" s="98">
        <v>0</v>
      </c>
      <c r="F12" s="98">
        <v>0</v>
      </c>
    </row>
    <row r="13" s="86" customFormat="1" ht="22.5" customHeight="1" spans="1:6">
      <c r="A13" s="66" t="s">
        <v>97</v>
      </c>
      <c r="B13" s="96">
        <v>0</v>
      </c>
      <c r="C13" s="96">
        <v>0</v>
      </c>
      <c r="D13" s="99" t="s">
        <v>98</v>
      </c>
      <c r="E13" s="90">
        <v>2906295.98</v>
      </c>
      <c r="F13" s="90">
        <v>4557850</v>
      </c>
    </row>
    <row r="14" s="86" customFormat="1" ht="22.5" customHeight="1" spans="1:6">
      <c r="A14" s="78" t="s">
        <v>164</v>
      </c>
      <c r="B14" s="100">
        <f>B11+B12+B13</f>
        <v>12062145.2</v>
      </c>
      <c r="C14" s="100">
        <f>C11+C12+C13</f>
        <v>18350028.23</v>
      </c>
      <c r="D14" s="101" t="s">
        <v>165</v>
      </c>
      <c r="E14" s="102">
        <v>16511340.77</v>
      </c>
      <c r="F14" s="102">
        <v>18350028.23</v>
      </c>
    </row>
    <row r="15" s="86" customFormat="1" ht="22.5" customHeight="1" spans="1:6">
      <c r="A15" s="103" t="s">
        <v>125</v>
      </c>
      <c r="B15" s="104" t="s">
        <v>125</v>
      </c>
      <c r="C15" s="104" t="s">
        <v>125</v>
      </c>
      <c r="D15" s="101" t="s">
        <v>166</v>
      </c>
      <c r="E15" s="105">
        <f>B14-E14</f>
        <v>-4449195.57</v>
      </c>
      <c r="F15" s="105">
        <f>C14-F14</f>
        <v>0</v>
      </c>
    </row>
    <row r="16" s="86" customFormat="1" ht="22.5" customHeight="1" spans="1:6">
      <c r="A16" s="89" t="s">
        <v>107</v>
      </c>
      <c r="B16" s="90">
        <v>4449195.57</v>
      </c>
      <c r="C16" s="90"/>
      <c r="D16" s="101" t="s">
        <v>108</v>
      </c>
      <c r="E16" s="105">
        <f>B16+E15</f>
        <v>0</v>
      </c>
      <c r="F16" s="105">
        <f>C16+F15</f>
        <v>0</v>
      </c>
    </row>
    <row r="17" s="86" customFormat="1" ht="22.5" customHeight="1" spans="1:6">
      <c r="A17" s="84" t="s">
        <v>135</v>
      </c>
      <c r="B17" s="102">
        <f>B14+B16</f>
        <v>16511340.77</v>
      </c>
      <c r="C17" s="102">
        <f>C14+C16</f>
        <v>18350028.23</v>
      </c>
      <c r="D17" s="106" t="s">
        <v>135</v>
      </c>
      <c r="E17" s="105">
        <f t="shared" ref="B17:F17" si="0">E14+E16</f>
        <v>16511340.77</v>
      </c>
      <c r="F17" s="105">
        <f t="shared" si="0"/>
        <v>18350028.23</v>
      </c>
    </row>
    <row r="18" ht="15" customHeight="1" spans="1:6">
      <c r="A18" s="107"/>
      <c r="B18" s="107"/>
      <c r="C18" s="107"/>
      <c r="D18" s="108"/>
      <c r="E18" s="107"/>
      <c r="F18" s="62"/>
    </row>
  </sheetData>
  <mergeCells count="2">
    <mergeCell ref="A2:F2"/>
    <mergeCell ref="E3:F3"/>
  </mergeCells>
  <printOptions horizontalCentered="1"/>
  <pageMargins left="0.786805555555556" right="0.786805555555556" top="1.18055555555556" bottom="0.786805555555556" header="0.511805555555556" footer="0.511805555555556"/>
  <pageSetup paperSize="9" scale="97" fitToHeight="0" pageOrder="overThenDown" orientation="landscape" errors="blank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H23"/>
  <sheetViews>
    <sheetView showGridLines="0" showZeros="0" workbookViewId="0">
      <selection activeCell="C20" sqref="C20"/>
    </sheetView>
  </sheetViews>
  <sheetFormatPr defaultColWidth="8" defaultRowHeight="14.25" outlineLevelCol="7"/>
  <cols>
    <col min="1" max="1" width="20.25" style="59"/>
    <col min="2" max="3" width="21" style="59" customWidth="1"/>
    <col min="4" max="4" width="31.375" style="59"/>
    <col min="5" max="6" width="21.625" style="59" customWidth="1"/>
    <col min="7" max="7" width="8" style="1"/>
    <col min="8" max="8" width="13.75" style="1"/>
    <col min="9" max="16384" width="8" style="1"/>
  </cols>
  <sheetData>
    <row r="1" s="1" customFormat="1" spans="1:6">
      <c r="A1" s="59" t="s">
        <v>167</v>
      </c>
      <c r="B1" s="59"/>
      <c r="C1" s="59"/>
      <c r="D1" s="59"/>
      <c r="E1" s="59"/>
      <c r="F1" s="59"/>
    </row>
    <row r="2" s="1" customFormat="1" ht="35.25" customHeight="1" spans="1:6">
      <c r="A2" s="60" t="s">
        <v>168</v>
      </c>
      <c r="B2" s="60"/>
      <c r="C2" s="60"/>
      <c r="D2" s="60"/>
      <c r="E2" s="60"/>
      <c r="F2" s="60"/>
    </row>
    <row r="3" s="1" customFormat="1" ht="15" customHeight="1" spans="1:6">
      <c r="A3" s="61"/>
      <c r="B3" s="61"/>
      <c r="C3" s="61"/>
      <c r="D3" s="61"/>
      <c r="E3" s="62"/>
      <c r="F3" s="62"/>
    </row>
    <row r="4" s="1" customFormat="1" ht="15" customHeight="1" spans="1:6">
      <c r="A4" s="63" t="s">
        <v>13</v>
      </c>
      <c r="B4" s="63"/>
      <c r="C4" s="63"/>
      <c r="D4" s="63"/>
      <c r="E4" s="64"/>
      <c r="F4" s="64" t="s">
        <v>113</v>
      </c>
    </row>
    <row r="5" s="1" customFormat="1" ht="35" customHeight="1" spans="1:6">
      <c r="A5" s="65" t="s">
        <v>15</v>
      </c>
      <c r="B5" s="65" t="s">
        <v>68</v>
      </c>
      <c r="C5" s="65" t="s">
        <v>69</v>
      </c>
      <c r="D5" s="65" t="s">
        <v>15</v>
      </c>
      <c r="E5" s="65" t="s">
        <v>68</v>
      </c>
      <c r="F5" s="65" t="s">
        <v>69</v>
      </c>
    </row>
    <row r="6" s="1" customFormat="1" ht="18.75" customHeight="1" spans="1:6">
      <c r="A6" s="66" t="s">
        <v>169</v>
      </c>
      <c r="B6" s="30">
        <v>11422684.72</v>
      </c>
      <c r="C6" s="30">
        <v>11997044.77</v>
      </c>
      <c r="D6" s="67" t="s">
        <v>170</v>
      </c>
      <c r="E6" s="30">
        <v>5862737.5</v>
      </c>
      <c r="F6" s="30">
        <v>4481518.32</v>
      </c>
    </row>
    <row r="7" s="1" customFormat="1" ht="18.75" customHeight="1" spans="1:6">
      <c r="A7" s="66" t="s">
        <v>118</v>
      </c>
      <c r="B7" s="30"/>
      <c r="C7" s="30"/>
      <c r="D7" s="67" t="s">
        <v>171</v>
      </c>
      <c r="E7" s="30">
        <v>1584679.32</v>
      </c>
      <c r="F7" s="30">
        <v>1282045.76</v>
      </c>
    </row>
    <row r="8" s="1" customFormat="1" ht="18.75" customHeight="1" spans="1:6">
      <c r="A8" s="66" t="s">
        <v>143</v>
      </c>
      <c r="B8" s="30">
        <v>32221.56</v>
      </c>
      <c r="C8" s="30">
        <v>14373.88</v>
      </c>
      <c r="D8" s="67" t="s">
        <v>172</v>
      </c>
      <c r="E8" s="30"/>
      <c r="F8" s="30"/>
    </row>
    <row r="9" s="1" customFormat="1" ht="18.75" customHeight="1" spans="1:6">
      <c r="A9" s="66" t="s">
        <v>144</v>
      </c>
      <c r="B9" s="30">
        <v>0</v>
      </c>
      <c r="C9" s="30">
        <v>0</v>
      </c>
      <c r="D9" s="67" t="s">
        <v>173</v>
      </c>
      <c r="E9" s="30"/>
      <c r="F9" s="30"/>
    </row>
    <row r="10" s="1" customFormat="1" ht="18.75" customHeight="1" spans="1:6">
      <c r="A10" s="66" t="s">
        <v>145</v>
      </c>
      <c r="B10" s="30">
        <v>0</v>
      </c>
      <c r="C10" s="30">
        <v>0</v>
      </c>
      <c r="D10" s="67" t="s">
        <v>174</v>
      </c>
      <c r="E10" s="30">
        <v>38562.5</v>
      </c>
      <c r="F10" s="30">
        <v>44484.8</v>
      </c>
    </row>
    <row r="11" s="1" customFormat="1" ht="18.75" customHeight="1" spans="1:6">
      <c r="A11" s="68" t="s">
        <v>146</v>
      </c>
      <c r="B11" s="30">
        <v>0</v>
      </c>
      <c r="C11" s="30">
        <v>0</v>
      </c>
      <c r="D11" s="67" t="s">
        <v>175</v>
      </c>
      <c r="E11" s="30">
        <v>1615000</v>
      </c>
      <c r="F11" s="30">
        <v>2479875.65</v>
      </c>
    </row>
    <row r="12" s="1" customFormat="1" ht="18.75" customHeight="1" spans="1:6">
      <c r="A12" s="69" t="s">
        <v>125</v>
      </c>
      <c r="B12" s="70" t="s">
        <v>125</v>
      </c>
      <c r="C12" s="70" t="s">
        <v>125</v>
      </c>
      <c r="D12" s="67" t="s">
        <v>176</v>
      </c>
      <c r="E12" s="30">
        <v>31500</v>
      </c>
      <c r="F12" s="30">
        <v>31500</v>
      </c>
    </row>
    <row r="13" s="1" customFormat="1" ht="18.75" customHeight="1" spans="1:6">
      <c r="A13" s="69" t="s">
        <v>125</v>
      </c>
      <c r="B13" s="70" t="s">
        <v>125</v>
      </c>
      <c r="C13" s="70" t="s">
        <v>125</v>
      </c>
      <c r="D13" s="67" t="s">
        <v>177</v>
      </c>
      <c r="E13" s="30"/>
      <c r="F13" s="30"/>
    </row>
    <row r="14" s="1" customFormat="1" ht="18.75" customHeight="1" spans="1:6">
      <c r="A14" s="69" t="s">
        <v>125</v>
      </c>
      <c r="B14" s="70" t="s">
        <v>125</v>
      </c>
      <c r="C14" s="70" t="s">
        <v>125</v>
      </c>
      <c r="D14" s="67" t="s">
        <v>178</v>
      </c>
      <c r="E14" s="30">
        <v>662017.5</v>
      </c>
      <c r="F14" s="30">
        <v>18000</v>
      </c>
    </row>
    <row r="15" s="1" customFormat="1" ht="18.75" customHeight="1" spans="1:6">
      <c r="A15" s="69" t="s">
        <v>125</v>
      </c>
      <c r="B15" s="70" t="s">
        <v>125</v>
      </c>
      <c r="C15" s="70" t="s">
        <v>125</v>
      </c>
      <c r="D15" s="67" t="s">
        <v>179</v>
      </c>
      <c r="E15" s="30"/>
      <c r="F15" s="30"/>
    </row>
    <row r="16" s="1" customFormat="1" ht="18.75" customHeight="1" spans="1:6">
      <c r="A16" s="71" t="s">
        <v>125</v>
      </c>
      <c r="B16" s="72" t="s">
        <v>125</v>
      </c>
      <c r="C16" s="72" t="s">
        <v>125</v>
      </c>
      <c r="D16" s="73" t="s">
        <v>180</v>
      </c>
      <c r="E16" s="74">
        <v>0</v>
      </c>
      <c r="F16" s="74">
        <v>0</v>
      </c>
    </row>
    <row r="17" s="1" customFormat="1" ht="18.75" customHeight="1" spans="1:6">
      <c r="A17" s="75" t="s">
        <v>93</v>
      </c>
      <c r="B17" s="76">
        <f>B6+B7+B8+B9+B10</f>
        <v>11454906.28</v>
      </c>
      <c r="C17" s="76">
        <f>C6+C7+C8+C9+C10</f>
        <v>12011418.65</v>
      </c>
      <c r="D17" s="75" t="s">
        <v>94</v>
      </c>
      <c r="E17" s="76">
        <f>E6+E7+E8+E9+E10+E11+E12+E13+E14</f>
        <v>9794496.82</v>
      </c>
      <c r="F17" s="76">
        <f>F6+F7+F8+F9+F10+F11+F12+F13+F14</f>
        <v>8337424.53</v>
      </c>
    </row>
    <row r="18" s="1" customFormat="1" ht="18.75" customHeight="1" spans="1:6">
      <c r="A18" s="66" t="s">
        <v>147</v>
      </c>
      <c r="B18" s="77">
        <v>6028000</v>
      </c>
      <c r="C18" s="77">
        <v>8337424.53</v>
      </c>
      <c r="D18" s="66" t="s">
        <v>181</v>
      </c>
      <c r="E18" s="77">
        <v>0</v>
      </c>
      <c r="F18" s="77">
        <v>0</v>
      </c>
    </row>
    <row r="19" s="1" customFormat="1" ht="18.75" customHeight="1" spans="1:6">
      <c r="A19" s="66" t="s">
        <v>99</v>
      </c>
      <c r="B19" s="77">
        <v>0</v>
      </c>
      <c r="C19" s="77">
        <v>0</v>
      </c>
      <c r="D19" s="66" t="s">
        <v>100</v>
      </c>
      <c r="E19" s="30">
        <v>29731032.37</v>
      </c>
      <c r="F19" s="30">
        <v>12011418.65</v>
      </c>
    </row>
    <row r="20" s="1" customFormat="1" ht="18.75" customHeight="1" spans="1:6">
      <c r="A20" s="78" t="s">
        <v>150</v>
      </c>
      <c r="B20" s="79">
        <f t="shared" ref="B20:F20" si="0">B17+B18+B19</f>
        <v>17482906.28</v>
      </c>
      <c r="C20" s="79">
        <f t="shared" si="0"/>
        <v>20348843.18</v>
      </c>
      <c r="D20" s="78" t="s">
        <v>182</v>
      </c>
      <c r="E20" s="80">
        <f t="shared" si="0"/>
        <v>39525529.19</v>
      </c>
      <c r="F20" s="80">
        <f t="shared" si="0"/>
        <v>20348843.18</v>
      </c>
    </row>
    <row r="21" s="1" customFormat="1" ht="18.75" customHeight="1" spans="1:6">
      <c r="A21" s="81" t="s">
        <v>125</v>
      </c>
      <c r="B21" s="82" t="s">
        <v>125</v>
      </c>
      <c r="C21" s="83" t="s">
        <v>125</v>
      </c>
      <c r="D21" s="78" t="s">
        <v>183</v>
      </c>
      <c r="E21" s="80">
        <f>B20-E20</f>
        <v>-22042622.91</v>
      </c>
      <c r="F21" s="80">
        <f>C20-F20</f>
        <v>0</v>
      </c>
    </row>
    <row r="22" s="1" customFormat="1" ht="18.75" customHeight="1" spans="1:8">
      <c r="A22" s="66" t="s">
        <v>109</v>
      </c>
      <c r="B22" s="30">
        <v>22042622.91</v>
      </c>
      <c r="C22" s="77"/>
      <c r="D22" s="78" t="s">
        <v>110</v>
      </c>
      <c r="E22" s="80">
        <f>B22+E21</f>
        <v>0</v>
      </c>
      <c r="F22" s="80">
        <f>C22+F21</f>
        <v>0</v>
      </c>
      <c r="H22" s="1">
        <f>C22+C20-F20-F22</f>
        <v>0</v>
      </c>
    </row>
    <row r="23" s="1" customFormat="1" ht="18.75" customHeight="1" spans="1:6">
      <c r="A23" s="84" t="s">
        <v>135</v>
      </c>
      <c r="B23" s="85">
        <f t="shared" ref="B23:F23" si="1">B20+B22</f>
        <v>39525529.19</v>
      </c>
      <c r="C23" s="85">
        <f t="shared" si="1"/>
        <v>20348843.18</v>
      </c>
      <c r="D23" s="84" t="s">
        <v>135</v>
      </c>
      <c r="E23" s="85">
        <f t="shared" si="1"/>
        <v>39525529.19</v>
      </c>
      <c r="F23" s="85">
        <f t="shared" si="1"/>
        <v>20348843.18</v>
      </c>
    </row>
  </sheetData>
  <mergeCells count="2">
    <mergeCell ref="A2:F2"/>
    <mergeCell ref="E3:F3"/>
  </mergeCells>
  <printOptions horizontalCentered="1"/>
  <pageMargins left="0.786805555555556" right="0.786805555555556" top="1.18055555555556" bottom="1.18055555555556" header="0.511805555555556" footer="0.511805555555556"/>
  <pageSetup paperSize="9" scale="76" fitToHeight="0" pageOrder="overThenDown" orientation="landscape" errors="blank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目录</vt:lpstr>
      <vt:lpstr>2023预计执行</vt:lpstr>
      <vt:lpstr>预算总表</vt:lpstr>
      <vt:lpstr>收支草案</vt:lpstr>
      <vt:lpstr>居民养老</vt:lpstr>
      <vt:lpstr>机关养老</vt:lpstr>
      <vt:lpstr>工伤</vt:lpstr>
      <vt:lpstr>失业</vt:lpstr>
      <vt:lpstr>基本养老保险基础资料表</vt:lpstr>
      <vt:lpstr>失业工伤基础资料表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俱往矣</cp:lastModifiedBy>
  <dcterms:created xsi:type="dcterms:W3CDTF">2019-12-05T17:37:00Z</dcterms:created>
  <cp:lastPrinted>2019-12-10T07:56:00Z</cp:lastPrinted>
  <dcterms:modified xsi:type="dcterms:W3CDTF">2025-05-21T08:16:11Z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38F9F2F5FF744C6BBAEEE034DF9F7987_12</vt:lpwstr>
  </property>
</Properties>
</file>