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Area" localSheetId="0">Sheet1!$A$1:$F$47</definedName>
    <definedName name="_xlnm.Print_Titles" localSheetId="0">Sheet1!$1:$5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<sst xmlns="http://schemas.openxmlformats.org/spreadsheetml/2006/main" count="79" uniqueCount="68">
  <si>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附表：</t>
  </si>
  <si>
    <t>2024年部门预算基本支出统计表</t>
  </si>
  <si>
    <t>单位：元</t>
  </si>
  <si>
    <t>项目内容</t>
  </si>
  <si>
    <t>2023年部门预算数</t>
  </si>
  <si>
    <t>2024年部门预算数</t>
  </si>
  <si>
    <t>变动情况</t>
  </si>
  <si>
    <t>备注</t>
  </si>
  <si>
    <t>增长额</t>
  </si>
  <si>
    <t>增长率%</t>
  </si>
  <si>
    <t>合    计</t>
  </si>
  <si>
    <t>一、工资福利支出</t>
  </si>
  <si>
    <t>在职人员工资</t>
  </si>
  <si>
    <t>实际人数减少</t>
  </si>
  <si>
    <t>社会保障缴费</t>
  </si>
  <si>
    <t>机关事业单位养老保险</t>
  </si>
  <si>
    <t>核定基数变化</t>
  </si>
  <si>
    <t>工伤保险</t>
  </si>
  <si>
    <t>医疗保险</t>
  </si>
  <si>
    <t>机关事业单位职业年金</t>
  </si>
  <si>
    <t>公务员医疗补助</t>
  </si>
  <si>
    <t>核定比例由0.5%升为2.5%</t>
  </si>
  <si>
    <t>失业保险</t>
  </si>
  <si>
    <t>住房公积金</t>
  </si>
  <si>
    <t>其他工资福利支出</t>
  </si>
  <si>
    <t>三类人员</t>
  </si>
  <si>
    <t>人员工资调整</t>
  </si>
  <si>
    <t>驻村第一书记及工作队员乡镇工作补贴和伙食补助</t>
  </si>
  <si>
    <t>县直部门第一书记、工作队员人数增加</t>
  </si>
  <si>
    <t>二、离退休人员支出</t>
  </si>
  <si>
    <t>离休人员工资</t>
  </si>
  <si>
    <t>城阳乡政府离休人员去世人数减少一人</t>
  </si>
  <si>
    <t>退休人员福利</t>
  </si>
  <si>
    <t>退休人员增加，享受住房补贴、民族团结奖、公务员医疗补助</t>
  </si>
  <si>
    <t>三、对个人和家庭补助支出</t>
  </si>
  <si>
    <t>村组干部</t>
  </si>
  <si>
    <t>按照薪资核定</t>
  </si>
  <si>
    <t>社区人员</t>
  </si>
  <si>
    <t>村级卫生防保人员</t>
  </si>
  <si>
    <t>临时工</t>
  </si>
  <si>
    <t>每个乡镇5.1万元/年</t>
  </si>
  <si>
    <t>遗属生活费</t>
  </si>
  <si>
    <t>遗属人员数增加</t>
  </si>
  <si>
    <t>四、基本运转支出</t>
  </si>
  <si>
    <t>一般综合定额</t>
  </si>
  <si>
    <t>人员减少</t>
  </si>
  <si>
    <t>教育公用经费</t>
  </si>
  <si>
    <t>公办幼儿园保教费纳入部门预算、义务教育公用经费提标</t>
  </si>
  <si>
    <t>会议费</t>
  </si>
  <si>
    <t>公务交通补贴</t>
  </si>
  <si>
    <t>人大_政协视察经费</t>
  </si>
  <si>
    <t>人员变化</t>
  </si>
  <si>
    <t>县四套班子在职领导工作经费（含常委）</t>
  </si>
  <si>
    <t>村办公经费</t>
  </si>
  <si>
    <t>社区办公经费</t>
  </si>
  <si>
    <t>乡村治理专项经费</t>
  </si>
  <si>
    <t>社区为民服务专项经费</t>
  </si>
  <si>
    <t>五、其他支出</t>
  </si>
  <si>
    <t xml:space="preserve">   科普专项经费</t>
  </si>
  <si>
    <t>按人均2元标准，根据（彭政办发[2017]176号文件精神调整）</t>
  </si>
  <si>
    <t>基本公共卫生经费</t>
  </si>
  <si>
    <t>标准调整、人数变动</t>
  </si>
  <si>
    <t>离退休干部工作经费</t>
  </si>
  <si>
    <t>综治工作经费</t>
  </si>
  <si>
    <t xml:space="preserve">  民族宗教事务业务经费</t>
  </si>
  <si>
    <t>人数变化</t>
  </si>
  <si>
    <t xml:space="preserve"> 青少年事务工作经费</t>
  </si>
  <si>
    <t xml:space="preserve"> 少先队事务工作经费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</si>
</sst>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10" fontId="9" fillId="0" borderId="1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0" xfId="1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3" fontId="10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topLeftCell="A28" workbookViewId="0">
      <selection activeCell="C30" sqref="C30"/>
    </sheetView>
  </sheetViews>
  <sheetFormatPr defaultColWidth="9" defaultRowHeight="13.5"/>
  <cols>
    <col min="1" max="1" width="22.3833333333333" style="9" customWidth="1"/>
    <col min="2" max="3" width="19.625" style="1" customWidth="1"/>
    <col min="4" max="4" width="17.875" style="1" customWidth="1"/>
    <col min="5" max="5" width="10.5" style="1" customWidth="1"/>
    <col min="6" max="6" width="37.8833333333333" style="1" customWidth="1"/>
    <col min="7" max="7" width="27.375" style="1" customWidth="1"/>
    <col min="8" max="8" width="18.3833333333333" style="1" customWidth="1"/>
    <col min="9" max="9" width="16.8833333333333" style="1" customWidth="1"/>
    <col min="10" max="10" width="10.3833333333333" style="1"/>
    <col min="11" max="11" width="17.1333333333333" style="1"/>
    <col min="12" max="12" width="12.8833333333333" style="1"/>
    <col min="13" max="16384" width="9" style="1"/>
  </cols>
  <sheetData>
    <row r="1" s="1" customFormat="1" ht="12" customHeight="1" spans="1:6">
      <c r="A1" s="10" t="s">
        <v>0</v>
      </c>
      <c r="B1" s="8"/>
      <c r="C1" s="8"/>
      <c r="D1" s="8"/>
      <c r="E1" s="8"/>
      <c r="F1" s="8"/>
    </row>
    <row r="2" s="2" customFormat="1" ht="31" customHeight="1" spans="1:6">
      <c r="A2" s="11" t="s">
        <v>1</v>
      </c>
      <c r="B2" s="11"/>
      <c r="C2" s="11"/>
      <c r="D2" s="11"/>
      <c r="E2" s="11"/>
      <c r="F2" s="11"/>
    </row>
    <row r="3" s="1" customFormat="1" ht="16" customHeight="1" spans="1:6">
      <c r="A3" s="12"/>
      <c r="B3" s="8"/>
      <c r="C3" s="8"/>
      <c r="D3" s="8"/>
      <c r="E3" s="8"/>
      <c r="F3" s="13" t="s">
        <v>2</v>
      </c>
    </row>
    <row r="4" s="3" customFormat="1" ht="18" customHeight="1" spans="1:6">
      <c r="A4" s="14" t="s">
        <v>3</v>
      </c>
      <c r="B4" s="14" t="s">
        <v>4</v>
      </c>
      <c r="C4" s="14" t="s">
        <v>5</v>
      </c>
      <c r="D4" s="15" t="s">
        <v>6</v>
      </c>
      <c r="E4" s="16"/>
      <c r="F4" s="17" t="s">
        <v>7</v>
      </c>
    </row>
    <row r="5" s="4" customFormat="1" ht="15" customHeight="1" spans="1:6">
      <c r="A5" s="14"/>
      <c r="B5" s="14"/>
      <c r="C5" s="14"/>
      <c r="D5" s="14" t="s">
        <v>8</v>
      </c>
      <c r="E5" s="14" t="s">
        <v>9</v>
      </c>
      <c r="F5" s="17"/>
    </row>
    <row r="6" s="4" customFormat="1" ht="18" customHeight="1" spans="1:11">
      <c r="A6" s="18" t="s">
        <v>10</v>
      </c>
      <c r="B6" s="19">
        <f>B7+B20+B23+B29+B40</f>
        <v>1293923308.28</v>
      </c>
      <c r="C6" s="19">
        <f>C7+C20+C23+C29+C40</f>
        <v>1310271830.28</v>
      </c>
      <c r="D6" s="19">
        <f>C6-B6</f>
        <v>16348522.0000002</v>
      </c>
      <c r="E6" s="20">
        <f>D6/B6</f>
        <v>0.0126348462040862</v>
      </c>
      <c r="F6" s="21"/>
      <c r="G6" s="22"/>
      <c r="H6" s="22"/>
      <c r="I6" s="22"/>
      <c r="J6" s="22"/>
      <c r="K6" s="22"/>
    </row>
    <row r="7" s="4" customFormat="1" ht="18" customHeight="1" spans="1:8">
      <c r="A7" s="23" t="s">
        <v>11</v>
      </c>
      <c r="B7" s="19">
        <f>B8+B9+B16+B17</f>
        <v>1086374768.97</v>
      </c>
      <c r="C7" s="19">
        <f>C8+C9+C16+C17</f>
        <v>1092916132.48</v>
      </c>
      <c r="D7" s="19">
        <f t="shared" ref="D7:D28" si="0">C7-B7</f>
        <v>6541363.51000023</v>
      </c>
      <c r="E7" s="20">
        <f t="shared" ref="E7:E28" si="1">D7/B7</f>
        <v>0.00602127709225256</v>
      </c>
      <c r="F7" s="21"/>
      <c r="G7" s="22"/>
      <c r="H7" s="22"/>
    </row>
    <row r="8" s="4" customFormat="1" ht="18" customHeight="1" spans="1:6">
      <c r="A8" s="18" t="s">
        <v>12</v>
      </c>
      <c r="B8" s="19">
        <v>792289284.17</v>
      </c>
      <c r="C8" s="19">
        <v>782800254.06</v>
      </c>
      <c r="D8" s="19">
        <f t="shared" si="0"/>
        <v>-9489030.11000001</v>
      </c>
      <c r="E8" s="20">
        <f t="shared" si="1"/>
        <v>-0.0119767240319812</v>
      </c>
      <c r="F8" s="24" t="s">
        <v>13</v>
      </c>
    </row>
    <row r="9" s="4" customFormat="1" ht="18" customHeight="1" spans="1:6">
      <c r="A9" s="18" t="s">
        <v>14</v>
      </c>
      <c r="B9" s="19">
        <f>SUM(B10:B15)</f>
        <v>199946980.16</v>
      </c>
      <c r="C9" s="19">
        <f>SUM(C10:C15)</f>
        <v>212982768.57</v>
      </c>
      <c r="D9" s="19">
        <f t="shared" si="0"/>
        <v>13035788.41</v>
      </c>
      <c r="E9" s="20">
        <f t="shared" si="1"/>
        <v>0.0651962255172278</v>
      </c>
      <c r="F9" s="21"/>
    </row>
    <row r="10" s="5" customFormat="1" ht="26.1" customHeight="1" spans="1:6">
      <c r="A10" s="25" t="s">
        <v>15</v>
      </c>
      <c r="B10" s="24">
        <v>95140867.11</v>
      </c>
      <c r="C10" s="24">
        <v>95297611.78</v>
      </c>
      <c r="D10" s="19">
        <f t="shared" si="0"/>
        <v>156744.670000002</v>
      </c>
      <c r="E10" s="20">
        <f t="shared" si="1"/>
        <v>0.00164750096106205</v>
      </c>
      <c r="F10" s="26" t="s">
        <v>16</v>
      </c>
    </row>
    <row r="11" s="5" customFormat="1" ht="26" customHeight="1" spans="1:6">
      <c r="A11" s="25" t="s">
        <v>17</v>
      </c>
      <c r="B11" s="24">
        <v>957931.23</v>
      </c>
      <c r="C11" s="24">
        <v>992570.81</v>
      </c>
      <c r="D11" s="19">
        <f t="shared" si="0"/>
        <v>34639.5800000001</v>
      </c>
      <c r="E11" s="20">
        <f t="shared" si="1"/>
        <v>0.0361608212731514</v>
      </c>
      <c r="F11" s="27" t="s">
        <v>16</v>
      </c>
    </row>
    <row r="12" s="5" customFormat="1" ht="18" customHeight="1" spans="1:6">
      <c r="A12" s="25" t="s">
        <v>18</v>
      </c>
      <c r="B12" s="24">
        <v>50546458.35</v>
      </c>
      <c r="C12" s="24">
        <v>50355597.18</v>
      </c>
      <c r="D12" s="19">
        <f t="shared" si="0"/>
        <v>-190861.170000002</v>
      </c>
      <c r="E12" s="20">
        <f t="shared" si="1"/>
        <v>-0.00377595535335864</v>
      </c>
      <c r="F12" s="26" t="s">
        <v>16</v>
      </c>
    </row>
    <row r="13" s="5" customFormat="1" ht="30" customHeight="1" spans="1:6">
      <c r="A13" s="25" t="s">
        <v>19</v>
      </c>
      <c r="B13" s="24">
        <v>47538610.37</v>
      </c>
      <c r="C13" s="24">
        <v>47393578.21</v>
      </c>
      <c r="D13" s="19">
        <f t="shared" si="0"/>
        <v>-145032.159999996</v>
      </c>
      <c r="E13" s="20">
        <f t="shared" si="1"/>
        <v>-0.00305082876573778</v>
      </c>
      <c r="F13" s="27" t="s">
        <v>16</v>
      </c>
    </row>
    <row r="14" s="5" customFormat="1" ht="18" customHeight="1" spans="1:6">
      <c r="A14" s="25" t="s">
        <v>20</v>
      </c>
      <c r="B14" s="24">
        <v>3260484</v>
      </c>
      <c r="C14" s="24">
        <v>16375525.96</v>
      </c>
      <c r="D14" s="19">
        <f t="shared" si="0"/>
        <v>13115041.96</v>
      </c>
      <c r="E14" s="20">
        <f t="shared" si="1"/>
        <v>4.02242181222174</v>
      </c>
      <c r="F14" s="27" t="s">
        <v>21</v>
      </c>
    </row>
    <row r="15" s="5" customFormat="1" ht="18" customHeight="1" spans="1:6">
      <c r="A15" s="25" t="s">
        <v>22</v>
      </c>
      <c r="B15" s="24">
        <v>2502629.1</v>
      </c>
      <c r="C15" s="24">
        <v>2567884.63</v>
      </c>
      <c r="D15" s="19">
        <f t="shared" si="0"/>
        <v>65255.5299999998</v>
      </c>
      <c r="E15" s="20">
        <f t="shared" si="1"/>
        <v>0.0260747907071007</v>
      </c>
      <c r="F15" s="26" t="s">
        <v>16</v>
      </c>
    </row>
    <row r="16" s="5" customFormat="1" ht="18" customHeight="1" spans="1:6">
      <c r="A16" s="18" t="s">
        <v>23</v>
      </c>
      <c r="B16" s="19">
        <v>76059036.9</v>
      </c>
      <c r="C16" s="19">
        <v>76029051.32</v>
      </c>
      <c r="D16" s="19">
        <f t="shared" si="0"/>
        <v>-29985.5800000131</v>
      </c>
      <c r="E16" s="20">
        <f t="shared" si="1"/>
        <v>-0.000394240858445752</v>
      </c>
      <c r="F16" s="27" t="s">
        <v>16</v>
      </c>
    </row>
    <row r="17" s="6" customFormat="1" ht="18" customHeight="1" spans="1:6">
      <c r="A17" s="18" t="s">
        <v>24</v>
      </c>
      <c r="B17" s="19">
        <f>SUM(B18:B19)</f>
        <v>18079467.74</v>
      </c>
      <c r="C17" s="19">
        <f>SUM(C18:C19)</f>
        <v>21104058.53</v>
      </c>
      <c r="D17" s="19">
        <f t="shared" si="0"/>
        <v>3024590.79</v>
      </c>
      <c r="E17" s="20">
        <f t="shared" si="1"/>
        <v>0.167294238607934</v>
      </c>
      <c r="F17" s="28"/>
    </row>
    <row r="18" s="5" customFormat="1" ht="42" customHeight="1" spans="1:6">
      <c r="A18" s="25" t="s">
        <v>25</v>
      </c>
      <c r="B18" s="24">
        <v>12499467.74</v>
      </c>
      <c r="C18" s="24">
        <v>13232058.53</v>
      </c>
      <c r="D18" s="19">
        <f t="shared" si="0"/>
        <v>732590.789999999</v>
      </c>
      <c r="E18" s="20">
        <f t="shared" si="1"/>
        <v>0.0586097588504196</v>
      </c>
      <c r="F18" s="26" t="s">
        <v>26</v>
      </c>
    </row>
    <row r="19" s="5" customFormat="1" ht="46" customHeight="1" spans="1:6">
      <c r="A19" s="25" t="s">
        <v>27</v>
      </c>
      <c r="B19" s="24">
        <v>5580000</v>
      </c>
      <c r="C19" s="24">
        <v>7872000</v>
      </c>
      <c r="D19" s="19">
        <f t="shared" si="0"/>
        <v>2292000</v>
      </c>
      <c r="E19" s="20">
        <f t="shared" si="1"/>
        <v>0.410752688172043</v>
      </c>
      <c r="F19" s="27" t="s">
        <v>28</v>
      </c>
    </row>
    <row r="20" s="7" customFormat="1" ht="26.1" customHeight="1" spans="1:6">
      <c r="A20" s="23" t="s">
        <v>29</v>
      </c>
      <c r="B20" s="19">
        <f>SUM(B21:B22)</f>
        <v>38985088.61</v>
      </c>
      <c r="C20" s="19">
        <f>SUM(C21:C22)</f>
        <v>45521909.82</v>
      </c>
      <c r="D20" s="19">
        <f t="shared" si="0"/>
        <v>6536821.21</v>
      </c>
      <c r="E20" s="20">
        <f t="shared" si="1"/>
        <v>0.167674909640279</v>
      </c>
      <c r="F20" s="27"/>
    </row>
    <row r="21" s="5" customFormat="1" ht="27" customHeight="1" spans="1:6">
      <c r="A21" s="25" t="s">
        <v>30</v>
      </c>
      <c r="B21" s="24">
        <v>277574</v>
      </c>
      <c r="C21" s="24">
        <v>156938</v>
      </c>
      <c r="D21" s="19">
        <f t="shared" si="0"/>
        <v>-120636</v>
      </c>
      <c r="E21" s="20">
        <f t="shared" si="1"/>
        <v>-0.434608428743326</v>
      </c>
      <c r="F21" s="26" t="s">
        <v>31</v>
      </c>
    </row>
    <row r="22" s="5" customFormat="1" ht="51" customHeight="1" spans="1:6">
      <c r="A22" s="25" t="s">
        <v>32</v>
      </c>
      <c r="B22" s="24">
        <v>38707514.61</v>
      </c>
      <c r="C22" s="24">
        <v>45364971.82</v>
      </c>
      <c r="D22" s="19">
        <f t="shared" si="0"/>
        <v>6657457.21</v>
      </c>
      <c r="E22" s="20">
        <f t="shared" si="1"/>
        <v>0.171993921001584</v>
      </c>
      <c r="F22" s="26" t="s">
        <v>33</v>
      </c>
    </row>
    <row r="23" s="4" customFormat="1" ht="37" customHeight="1" spans="1:6">
      <c r="A23" s="23" t="s">
        <v>34</v>
      </c>
      <c r="B23" s="19">
        <f>SUM(B24:B28)</f>
        <v>73731925.7</v>
      </c>
      <c r="C23" s="19">
        <f>SUM(C24:C28)</f>
        <v>69028913.98</v>
      </c>
      <c r="D23" s="19">
        <f t="shared" si="0"/>
        <v>-4703011.72000001</v>
      </c>
      <c r="E23" s="20">
        <f t="shared" si="1"/>
        <v>-0.0637852826350365</v>
      </c>
      <c r="F23" s="28"/>
    </row>
    <row r="24" s="5" customFormat="1" ht="18" customHeight="1" spans="1:6">
      <c r="A24" s="25" t="s">
        <v>35</v>
      </c>
      <c r="B24" s="24">
        <v>65099221.76</v>
      </c>
      <c r="C24" s="24">
        <v>60074838.76</v>
      </c>
      <c r="D24" s="19">
        <f t="shared" si="0"/>
        <v>-5024383</v>
      </c>
      <c r="E24" s="20">
        <f t="shared" si="1"/>
        <v>-0.0771803850209345</v>
      </c>
      <c r="F24" s="26" t="s">
        <v>36</v>
      </c>
    </row>
    <row r="25" s="5" customFormat="1" ht="18" customHeight="1" spans="1:6">
      <c r="A25" s="25" t="s">
        <v>37</v>
      </c>
      <c r="B25" s="24">
        <v>3992933.94</v>
      </c>
      <c r="C25" s="24">
        <v>4194995.22</v>
      </c>
      <c r="D25" s="19">
        <f t="shared" si="0"/>
        <v>202061.28</v>
      </c>
      <c r="E25" s="20">
        <f t="shared" si="1"/>
        <v>0.0506047139863275</v>
      </c>
      <c r="F25" s="26" t="s">
        <v>36</v>
      </c>
    </row>
    <row r="26" s="5" customFormat="1" ht="69.95" customHeight="1" spans="1:6">
      <c r="A26" s="25" t="s">
        <v>38</v>
      </c>
      <c r="B26" s="24">
        <v>2270000</v>
      </c>
      <c r="C26" s="24">
        <v>2353300</v>
      </c>
      <c r="D26" s="19">
        <f t="shared" si="0"/>
        <v>83300</v>
      </c>
      <c r="E26" s="20">
        <f t="shared" si="1"/>
        <v>0.0366960352422908</v>
      </c>
      <c r="F26" s="26" t="s">
        <v>36</v>
      </c>
    </row>
    <row r="27" s="5" customFormat="1" ht="18" customHeight="1" spans="1:6">
      <c r="A27" s="25" t="s">
        <v>39</v>
      </c>
      <c r="B27" s="24">
        <v>612000</v>
      </c>
      <c r="C27" s="24">
        <v>612000</v>
      </c>
      <c r="D27" s="19">
        <f t="shared" si="0"/>
        <v>0</v>
      </c>
      <c r="E27" s="20">
        <f t="shared" si="1"/>
        <v>0</v>
      </c>
      <c r="F27" s="26" t="s">
        <v>40</v>
      </c>
    </row>
    <row r="28" s="5" customFormat="1" ht="18" customHeight="1" spans="1:6">
      <c r="A28" s="25" t="s">
        <v>41</v>
      </c>
      <c r="B28" s="24">
        <v>1757770</v>
      </c>
      <c r="C28" s="24">
        <v>1793780</v>
      </c>
      <c r="D28" s="19">
        <f t="shared" si="0"/>
        <v>36010</v>
      </c>
      <c r="E28" s="20">
        <f t="shared" si="1"/>
        <v>0.020486184199298</v>
      </c>
      <c r="F28" s="27" t="s">
        <v>42</v>
      </c>
    </row>
    <row r="29" s="4" customFormat="1" ht="18" customHeight="1" spans="1:6">
      <c r="A29" s="23" t="s">
        <v>43</v>
      </c>
      <c r="B29" s="19">
        <f>SUM(B30:B39)</f>
        <v>79245980</v>
      </c>
      <c r="C29" s="19">
        <f>SUM(C30:C39)</f>
        <v>86341755</v>
      </c>
      <c r="D29" s="19">
        <f t="shared" ref="D29:D47" si="2">C29-B29</f>
        <v>7095775</v>
      </c>
      <c r="E29" s="20">
        <f t="shared" ref="E29:E47" si="3">D29/B29</f>
        <v>0.0895411350834452</v>
      </c>
      <c r="F29" s="28"/>
    </row>
    <row r="30" s="5" customFormat="1" ht="18" customHeight="1" spans="1:6">
      <c r="A30" s="25" t="s">
        <v>44</v>
      </c>
      <c r="B30" s="24">
        <v>15454500</v>
      </c>
      <c r="C30" s="24">
        <v>15314500</v>
      </c>
      <c r="D30" s="19">
        <f t="shared" si="2"/>
        <v>-140000</v>
      </c>
      <c r="E30" s="20">
        <f t="shared" si="3"/>
        <v>-0.00905885017308874</v>
      </c>
      <c r="F30" s="26" t="s">
        <v>45</v>
      </c>
    </row>
    <row r="31" s="5" customFormat="1" ht="24" spans="1:6">
      <c r="A31" s="25" t="s">
        <v>46</v>
      </c>
      <c r="B31" s="24">
        <v>30808790</v>
      </c>
      <c r="C31" s="29">
        <v>38446115</v>
      </c>
      <c r="D31" s="19">
        <f t="shared" si="2"/>
        <v>7637325</v>
      </c>
      <c r="E31" s="20">
        <f t="shared" si="3"/>
        <v>0.247894350930368</v>
      </c>
      <c r="F31" s="26" t="s">
        <v>47</v>
      </c>
    </row>
    <row r="32" s="5" customFormat="1" ht="18" customHeight="1" spans="1:6">
      <c r="A32" s="25" t="s">
        <v>48</v>
      </c>
      <c r="B32" s="24">
        <v>176000</v>
      </c>
      <c r="C32" s="24">
        <v>176000</v>
      </c>
      <c r="D32" s="19">
        <f t="shared" si="2"/>
        <v>0</v>
      </c>
      <c r="E32" s="20">
        <f t="shared" si="3"/>
        <v>0</v>
      </c>
      <c r="F32" s="26"/>
    </row>
    <row r="33" s="5" customFormat="1" ht="18" customHeight="1" spans="1:6">
      <c r="A33" s="25" t="s">
        <v>49</v>
      </c>
      <c r="B33" s="24">
        <v>8393190</v>
      </c>
      <c r="C33" s="24">
        <v>8356140</v>
      </c>
      <c r="D33" s="19">
        <f t="shared" si="2"/>
        <v>-37050</v>
      </c>
      <c r="E33" s="20">
        <f t="shared" si="3"/>
        <v>-0.00441429301612379</v>
      </c>
      <c r="F33" s="26" t="s">
        <v>45</v>
      </c>
    </row>
    <row r="34" s="5" customFormat="1" ht="18" customHeight="1" spans="1:6">
      <c r="A34" s="25" t="s">
        <v>50</v>
      </c>
      <c r="B34" s="24">
        <v>758500</v>
      </c>
      <c r="C34" s="24">
        <v>394000</v>
      </c>
      <c r="D34" s="19">
        <f t="shared" si="2"/>
        <v>-364500</v>
      </c>
      <c r="E34" s="20">
        <f t="shared" si="3"/>
        <v>-0.480553724456163</v>
      </c>
      <c r="F34" s="27" t="s">
        <v>51</v>
      </c>
    </row>
    <row r="35" s="5" customFormat="1" ht="30" customHeight="1" spans="1:6">
      <c r="A35" s="25" t="s">
        <v>52</v>
      </c>
      <c r="B35" s="24">
        <v>1080000</v>
      </c>
      <c r="C35" s="24">
        <v>1080000</v>
      </c>
      <c r="D35" s="19">
        <f t="shared" si="2"/>
        <v>0</v>
      </c>
      <c r="E35" s="20">
        <f t="shared" si="3"/>
        <v>0</v>
      </c>
      <c r="F35" s="27"/>
    </row>
    <row r="36" s="5" customFormat="1" ht="18" customHeight="1" spans="1:6">
      <c r="A36" s="25" t="s">
        <v>53</v>
      </c>
      <c r="B36" s="24">
        <v>9360000</v>
      </c>
      <c r="C36" s="24">
        <v>9360000</v>
      </c>
      <c r="D36" s="19">
        <f t="shared" si="2"/>
        <v>0</v>
      </c>
      <c r="E36" s="20">
        <f t="shared" si="3"/>
        <v>0</v>
      </c>
      <c r="F36" s="27"/>
    </row>
    <row r="37" s="5" customFormat="1" ht="18" customHeight="1" spans="1:6">
      <c r="A37" s="25" t="s">
        <v>54</v>
      </c>
      <c r="B37" s="24">
        <v>420000</v>
      </c>
      <c r="C37" s="24">
        <v>420000</v>
      </c>
      <c r="D37" s="19">
        <f t="shared" si="2"/>
        <v>0</v>
      </c>
      <c r="E37" s="20">
        <f t="shared" si="3"/>
        <v>0</v>
      </c>
      <c r="F37" s="27"/>
    </row>
    <row r="38" s="5" customFormat="1" ht="18" customHeight="1" spans="1:6">
      <c r="A38" s="25" t="s">
        <v>55</v>
      </c>
      <c r="B38" s="24">
        <v>12480000</v>
      </c>
      <c r="C38" s="24">
        <v>12480000</v>
      </c>
      <c r="D38" s="19">
        <f t="shared" si="2"/>
        <v>0</v>
      </c>
      <c r="E38" s="20">
        <f t="shared" si="3"/>
        <v>0</v>
      </c>
      <c r="F38" s="27"/>
    </row>
    <row r="39" s="5" customFormat="1" ht="18" customHeight="1" spans="1:6">
      <c r="A39" s="25" t="s">
        <v>56</v>
      </c>
      <c r="B39" s="24">
        <v>315000</v>
      </c>
      <c r="C39" s="24">
        <v>315000</v>
      </c>
      <c r="D39" s="19">
        <f t="shared" si="2"/>
        <v>0</v>
      </c>
      <c r="E39" s="20">
        <f t="shared" si="3"/>
        <v>0</v>
      </c>
      <c r="F39" s="27"/>
    </row>
    <row r="40" s="6" customFormat="1" ht="18" customHeight="1" spans="1:6">
      <c r="A40" s="23" t="s">
        <v>57</v>
      </c>
      <c r="B40" s="19">
        <f>SUM(B41:B47)</f>
        <v>15585545</v>
      </c>
      <c r="C40" s="19">
        <f>SUM(C41:C47)</f>
        <v>16463119</v>
      </c>
      <c r="D40" s="19">
        <f t="shared" si="2"/>
        <v>877574</v>
      </c>
      <c r="E40" s="20">
        <f t="shared" si="3"/>
        <v>0.0563069177240834</v>
      </c>
      <c r="F40" s="28"/>
    </row>
    <row r="41" s="8" customFormat="1" ht="27" customHeight="1" spans="1:6">
      <c r="A41" s="30" t="s">
        <v>58</v>
      </c>
      <c r="B41" s="24">
        <v>500000</v>
      </c>
      <c r="C41" s="24">
        <v>500000</v>
      </c>
      <c r="D41" s="19">
        <f t="shared" si="2"/>
        <v>0</v>
      </c>
      <c r="E41" s="20">
        <f t="shared" si="3"/>
        <v>0</v>
      </c>
      <c r="F41" s="27" t="s">
        <v>59</v>
      </c>
    </row>
    <row r="42" s="5" customFormat="1" ht="18" customHeight="1" spans="1:6">
      <c r="A42" s="30" t="s">
        <v>60</v>
      </c>
      <c r="B42" s="24">
        <v>13483008</v>
      </c>
      <c r="C42" s="24">
        <v>14329000</v>
      </c>
      <c r="D42" s="19">
        <f t="shared" si="2"/>
        <v>845992</v>
      </c>
      <c r="E42" s="20">
        <f t="shared" si="3"/>
        <v>0.0627450491759702</v>
      </c>
      <c r="F42" s="26" t="s">
        <v>61</v>
      </c>
    </row>
    <row r="43" s="8" customFormat="1" ht="18" customHeight="1" spans="1:6">
      <c r="A43" s="31" t="s">
        <v>62</v>
      </c>
      <c r="B43" s="24">
        <v>450000</v>
      </c>
      <c r="C43" s="24">
        <v>491200</v>
      </c>
      <c r="D43" s="19">
        <f t="shared" si="2"/>
        <v>41200</v>
      </c>
      <c r="E43" s="20">
        <f t="shared" si="3"/>
        <v>0.0915555555555556</v>
      </c>
      <c r="F43" s="27" t="s">
        <v>51</v>
      </c>
    </row>
    <row r="44" s="5" customFormat="1" ht="18" customHeight="1" spans="1:6">
      <c r="A44" s="25" t="s">
        <v>63</v>
      </c>
      <c r="B44" s="24">
        <v>125671</v>
      </c>
      <c r="C44" s="24">
        <v>125671</v>
      </c>
      <c r="D44" s="19">
        <f t="shared" si="2"/>
        <v>0</v>
      </c>
      <c r="E44" s="20">
        <f t="shared" si="3"/>
        <v>0</v>
      </c>
      <c r="F44" s="27"/>
    </row>
    <row r="45" s="8" customFormat="1" ht="18" customHeight="1" spans="1:6">
      <c r="A45" s="30" t="s">
        <v>64</v>
      </c>
      <c r="B45" s="24">
        <v>838866</v>
      </c>
      <c r="C45" s="24">
        <v>826248</v>
      </c>
      <c r="D45" s="19">
        <f t="shared" si="2"/>
        <v>-12618</v>
      </c>
      <c r="E45" s="20">
        <f t="shared" si="3"/>
        <v>-0.0150417349135619</v>
      </c>
      <c r="F45" s="32" t="s">
        <v>65</v>
      </c>
    </row>
    <row r="46" s="8" customFormat="1" ht="18" customHeight="1" spans="1:6">
      <c r="A46" s="30" t="s">
        <v>66</v>
      </c>
      <c r="B46" s="24">
        <v>160000</v>
      </c>
      <c r="C46" s="24">
        <v>160000</v>
      </c>
      <c r="D46" s="19">
        <f t="shared" si="2"/>
        <v>0</v>
      </c>
      <c r="E46" s="20">
        <f t="shared" si="3"/>
        <v>0</v>
      </c>
      <c r="F46" s="32" t="s">
        <v>65</v>
      </c>
    </row>
    <row r="47" s="8" customFormat="1" ht="18" customHeight="1" spans="1:6">
      <c r="A47" s="30" t="s">
        <v>67</v>
      </c>
      <c r="B47" s="24">
        <v>28000</v>
      </c>
      <c r="C47" s="24">
        <v>31000</v>
      </c>
      <c r="D47" s="19">
        <f t="shared" si="2"/>
        <v>3000</v>
      </c>
      <c r="E47" s="20">
        <f t="shared" si="3"/>
        <v>0.107142857142857</v>
      </c>
      <c r="F47" s="32" t="s">
        <v>65</v>
      </c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</sheetData>
  <mergeCells count="6">
    <mergeCell ref="A2:F2"/>
    <mergeCell ref="D4:E4"/>
    <mergeCell ref="A4:A5"/>
    <mergeCell ref="B4:B5"/>
    <mergeCell ref="C4:C5"/>
    <mergeCell ref="F4:F5"/>
  </mergeCells>
  <printOptions horizontalCentered="1"/>
  <pageMargins left="0.161111111111111" right="0.161111111111111" top="0.708333333333333" bottom="0.8027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俱往矣</cp:lastModifiedBy>
  <dcterms:created xsi:type="dcterms:W3CDTF">2006-09-21T19:21:00Z</dcterms:created>
  <cp:lastPrinted>2015-01-28T10:17:00Z</cp:lastPrinted>
  <dcterms:modified xsi:type="dcterms:W3CDTF">2025-05-21T08:00:58Z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E6086AFC1BA54724A30BFBC4A417CC2B_12</vt:lpwstr>
  </property>
</Properties>
</file>