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4" r:id="rId1"/>
  </sheets>
  <definedNames>
    <definedName name="_xlnm.Print_Titles" localSheetId="0">Sheet2!$1:$5</definedName>
    <definedName name="_xlnm.Print_Area" localSheetId="0">Sheet2!$A$1:$F$48</definedName>
  </definedNames>
  <calcPr calcId="144525" concurrentCalc="0"/>
</workbook>
</file>

<file path=xl/sharedStrings.xml><?xml version="1.0" encoding="utf-8"?>
<sst xmlns="http://schemas.openxmlformats.org/spreadsheetml/2006/main" count="67" uniqueCount="64">
  <si>
    <t>附表：</t>
  </si>
  <si>
    <t>2022年部门预算基本支出情况统计表</t>
  </si>
  <si>
    <t>单位：元</t>
  </si>
  <si>
    <t>项目内容</t>
  </si>
  <si>
    <t>2021年部门预算数</t>
  </si>
  <si>
    <t>2022年部门预算数</t>
  </si>
  <si>
    <t>变动情况</t>
  </si>
  <si>
    <t>备注</t>
  </si>
  <si>
    <t>增长额</t>
  </si>
  <si>
    <t>增长率%</t>
  </si>
  <si>
    <t>合    计</t>
  </si>
  <si>
    <t>一、工资福利支出</t>
  </si>
  <si>
    <t>在职人员工资</t>
  </si>
  <si>
    <t>社会保障缴费</t>
  </si>
  <si>
    <t>机关事业单位养老保险</t>
  </si>
  <si>
    <t>工伤保险</t>
  </si>
  <si>
    <t>医疗保险</t>
  </si>
  <si>
    <t>机关事业单位职业年金</t>
  </si>
  <si>
    <t>作实职业年金</t>
  </si>
  <si>
    <t>公务员医疗补助</t>
  </si>
  <si>
    <t>失业保险</t>
  </si>
  <si>
    <t>住房公积金</t>
  </si>
  <si>
    <t>其他工资福利支出</t>
  </si>
  <si>
    <t xml:space="preserve"> 三类人员</t>
  </si>
  <si>
    <t xml:space="preserve">三类人员：1.政府聘用人员；2.军转干；3.挂靠机关。原因：军转干人员增加。          </t>
  </si>
  <si>
    <t>驻村第一书记及工作队员乡镇工作补贴和伙食补助</t>
  </si>
  <si>
    <t>二、离退休人员支出</t>
  </si>
  <si>
    <t>离休人员工资</t>
  </si>
  <si>
    <t>离休人员享受离休费、取暖费、民族团结奖、住房补贴</t>
  </si>
  <si>
    <t>退休人员福利</t>
  </si>
  <si>
    <t>退休人员只享受住房补贴、民族团结奖、公务员医疗补助）；2021年补发离退休人员以前年度住房补贴，2022年按标准正常发放。</t>
  </si>
  <si>
    <t>三、对个人和家庭补助支出</t>
  </si>
  <si>
    <t>村组干部</t>
  </si>
  <si>
    <t>提标</t>
  </si>
  <si>
    <t>社区人员</t>
  </si>
  <si>
    <t>村级卫生防保人员</t>
  </si>
  <si>
    <t>临时工</t>
  </si>
  <si>
    <t>遗属生活费</t>
  </si>
  <si>
    <t>其他对个人和家庭补助</t>
  </si>
  <si>
    <t>自然资源局长期驻场人员工资（林场），今年在项目支出列支</t>
  </si>
  <si>
    <t>四、基本运转支出</t>
  </si>
  <si>
    <t>一般综合定额</t>
  </si>
  <si>
    <t>教育公用经费</t>
  </si>
  <si>
    <t>会议费</t>
  </si>
  <si>
    <t>公务交通补贴</t>
  </si>
  <si>
    <t>人大_政协视察经费</t>
  </si>
  <si>
    <t>人员变化</t>
  </si>
  <si>
    <t>县四套班子在职领导工作经费（含常委）</t>
  </si>
  <si>
    <t>村办公经费</t>
  </si>
  <si>
    <t>标准降低</t>
  </si>
  <si>
    <t>社区办公经费</t>
  </si>
  <si>
    <t>乡村治理专项经费</t>
  </si>
  <si>
    <t>为民服务资金变更为乡村治理经费，标准提高</t>
  </si>
  <si>
    <t>社区为民服务专项经费</t>
  </si>
  <si>
    <t>五、其他支出</t>
  </si>
  <si>
    <t xml:space="preserve">   科普专项经费</t>
  </si>
  <si>
    <t>基本公共卫生经费</t>
  </si>
  <si>
    <t>199971*79=15797709元</t>
  </si>
  <si>
    <t>离退休干部工作经费</t>
  </si>
  <si>
    <t>综治工作经费</t>
  </si>
  <si>
    <t xml:space="preserve">  民族宗教事务业务经费</t>
  </si>
  <si>
    <t xml:space="preserve"> 青少年事务工作经费</t>
  </si>
  <si>
    <t>人数变化</t>
  </si>
  <si>
    <t xml:space="preserve"> 少先队事务工作经费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</si>
</sst>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color indexed="8"/>
      <name val="宋体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2" borderId="4" applyNumberFormat="0" applyAlignment="0" applyProtection="0">
      <alignment vertical="center"/>
    </xf>
    <xf numFmtId="0" fontId="21" fillId="2" borderId="5" applyNumberFormat="0" applyAlignment="0" applyProtection="0">
      <alignment vertical="center"/>
    </xf>
    <xf numFmtId="0" fontId="30" fillId="28" borderId="9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43" fontId="0" fillId="0" borderId="0" xfId="8" applyFont="1" applyFill="1">
      <alignment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43" fontId="1" fillId="0" borderId="0" xfId="8" applyFont="1" applyFill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0" xfId="8" applyFont="1" applyFill="1">
      <alignment vertical="center"/>
    </xf>
    <xf numFmtId="43" fontId="2" fillId="0" borderId="0" xfId="8" applyFont="1" applyFill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8" applyFont="1" applyFill="1" applyBorder="1" applyAlignment="1">
      <alignment vertical="center" wrapText="1"/>
    </xf>
    <xf numFmtId="10" fontId="10" fillId="0" borderId="1" xfId="8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0" xfId="8" applyNumberFormat="1" applyFont="1" applyFill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43" fontId="11" fillId="0" borderId="1" xfId="8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0" fillId="0" borderId="0" xfId="0" applyNumberFormat="1" applyFont="1" applyFill="1" applyAlignment="1">
      <alignment vertical="center" wrapText="1"/>
    </xf>
    <xf numFmtId="10" fontId="3" fillId="0" borderId="0" xfId="0" applyNumberFormat="1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tabSelected="1" zoomScale="145" zoomScaleNormal="145" topLeftCell="A16" workbookViewId="0">
      <selection activeCell="D6" sqref="D6:D17"/>
    </sheetView>
  </sheetViews>
  <sheetFormatPr defaultColWidth="9" defaultRowHeight="13.5"/>
  <cols>
    <col min="1" max="1" width="22.375" style="9" customWidth="1"/>
    <col min="2" max="4" width="18.875" style="7" customWidth="1"/>
    <col min="5" max="5" width="11.375" style="7" customWidth="1"/>
    <col min="6" max="6" width="31.75" style="7" customWidth="1"/>
    <col min="7" max="7" width="19.625" style="10" customWidth="1"/>
    <col min="8" max="8" width="15.75" style="1" customWidth="1"/>
    <col min="9" max="9" width="18.375" style="1" customWidth="1"/>
    <col min="10" max="10" width="16.875" style="1" customWidth="1"/>
    <col min="11" max="11" width="10.375" style="1"/>
    <col min="12" max="12" width="17.125" style="1"/>
    <col min="13" max="13" width="12.875" style="1"/>
    <col min="14" max="16384" width="9" style="1"/>
  </cols>
  <sheetData>
    <row r="1" s="1" customFormat="1" ht="12" customHeight="1" spans="1:7">
      <c r="A1" s="11" t="s">
        <v>0</v>
      </c>
      <c r="B1" s="5"/>
      <c r="C1" s="5"/>
      <c r="D1" s="5"/>
      <c r="E1" s="5"/>
      <c r="F1" s="5"/>
      <c r="G1" s="10"/>
    </row>
    <row r="2" s="2" customFormat="1" ht="33" customHeight="1" spans="1:7">
      <c r="A2" s="12" t="s">
        <v>1</v>
      </c>
      <c r="B2" s="12"/>
      <c r="C2" s="12"/>
      <c r="D2" s="12"/>
      <c r="E2" s="12"/>
      <c r="F2" s="12"/>
      <c r="G2" s="13"/>
    </row>
    <row r="3" s="1" customFormat="1" ht="16" customHeight="1" spans="1:7">
      <c r="A3" s="14"/>
      <c r="B3" s="5"/>
      <c r="C3" s="5"/>
      <c r="D3" s="5"/>
      <c r="E3" s="5"/>
      <c r="F3" s="15" t="s">
        <v>2</v>
      </c>
      <c r="G3" s="10"/>
    </row>
    <row r="4" s="3" customFormat="1" ht="25" customHeight="1" spans="1:7">
      <c r="A4" s="16" t="s">
        <v>3</v>
      </c>
      <c r="B4" s="16" t="s">
        <v>4</v>
      </c>
      <c r="C4" s="16" t="s">
        <v>5</v>
      </c>
      <c r="D4" s="17" t="s">
        <v>6</v>
      </c>
      <c r="E4" s="18"/>
      <c r="F4" s="19" t="s">
        <v>7</v>
      </c>
      <c r="G4" s="20"/>
    </row>
    <row r="5" s="4" customFormat="1" ht="25" customHeight="1" spans="1:7">
      <c r="A5" s="16"/>
      <c r="B5" s="16"/>
      <c r="C5" s="16"/>
      <c r="D5" s="18" t="s">
        <v>8</v>
      </c>
      <c r="E5" s="16" t="s">
        <v>9</v>
      </c>
      <c r="F5" s="19"/>
      <c r="G5" s="21"/>
    </row>
    <row r="6" s="4" customFormat="1" ht="25" customHeight="1" spans="1:12">
      <c r="A6" s="22" t="s">
        <v>10</v>
      </c>
      <c r="B6" s="23">
        <f>B7+B20+B23+B30+B41</f>
        <v>1213540293</v>
      </c>
      <c r="C6" s="23">
        <f>C7+C20+C23+C30+C41</f>
        <v>1279476386.65</v>
      </c>
      <c r="D6" s="23">
        <f t="shared" ref="D6:D48" si="0">C6-B6</f>
        <v>65936093.6500001</v>
      </c>
      <c r="E6" s="24">
        <f t="shared" ref="E6:E48" si="1">D6/B6</f>
        <v>0.0543336665707235</v>
      </c>
      <c r="F6" s="25"/>
      <c r="G6" s="26"/>
      <c r="H6" s="21"/>
      <c r="I6" s="21"/>
      <c r="J6" s="21"/>
      <c r="K6" s="21"/>
      <c r="L6" s="21"/>
    </row>
    <row r="7" s="4" customFormat="1" ht="25" customHeight="1" spans="1:12">
      <c r="A7" s="27" t="s">
        <v>11</v>
      </c>
      <c r="B7" s="23">
        <f>B8+B9+B16+B17</f>
        <v>1039758578</v>
      </c>
      <c r="C7" s="23">
        <f>C8+C9+C16+C17</f>
        <v>1081601083.51</v>
      </c>
      <c r="D7" s="23">
        <f t="shared" si="0"/>
        <v>41842505.51</v>
      </c>
      <c r="E7" s="24">
        <f t="shared" si="1"/>
        <v>0.0402425201343229</v>
      </c>
      <c r="F7" s="25"/>
      <c r="G7" s="26"/>
      <c r="J7" s="21"/>
      <c r="K7" s="21"/>
      <c r="L7" s="21"/>
    </row>
    <row r="8" s="4" customFormat="1" ht="25" customHeight="1" spans="1:7">
      <c r="A8" s="22" t="s">
        <v>12</v>
      </c>
      <c r="B8" s="23">
        <v>791443374</v>
      </c>
      <c r="C8" s="23">
        <v>778856869.19</v>
      </c>
      <c r="D8" s="23">
        <f t="shared" si="0"/>
        <v>-12586504.8099999</v>
      </c>
      <c r="E8" s="24">
        <f t="shared" si="1"/>
        <v>-0.0159032284854279</v>
      </c>
      <c r="F8" s="28"/>
      <c r="G8" s="26"/>
    </row>
    <row r="9" s="4" customFormat="1" ht="25" customHeight="1" spans="1:7">
      <c r="A9" s="22" t="s">
        <v>13</v>
      </c>
      <c r="B9" s="23">
        <f>SUM(B10:B15)</f>
        <v>163483435</v>
      </c>
      <c r="C9" s="23">
        <f>SUM(C10:C15)</f>
        <v>224781758.46</v>
      </c>
      <c r="D9" s="23">
        <f t="shared" si="0"/>
        <v>61298323.46</v>
      </c>
      <c r="E9" s="24">
        <f t="shared" si="1"/>
        <v>0.374951281516687</v>
      </c>
      <c r="F9" s="25"/>
      <c r="G9" s="26"/>
    </row>
    <row r="10" s="5" customFormat="1" ht="25" customHeight="1" spans="1:7">
      <c r="A10" s="29" t="s">
        <v>14</v>
      </c>
      <c r="B10" s="28">
        <v>72531322</v>
      </c>
      <c r="C10" s="28">
        <v>71152205.35</v>
      </c>
      <c r="D10" s="23">
        <f t="shared" si="0"/>
        <v>-1379116.65000001</v>
      </c>
      <c r="E10" s="24">
        <f t="shared" si="1"/>
        <v>-0.0190140840118702</v>
      </c>
      <c r="F10" s="30"/>
      <c r="G10" s="26"/>
    </row>
    <row r="11" s="5" customFormat="1" ht="25" customHeight="1" spans="1:9">
      <c r="A11" s="29" t="s">
        <v>15</v>
      </c>
      <c r="B11" s="28">
        <v>1586387</v>
      </c>
      <c r="C11" s="28">
        <v>1348067.18</v>
      </c>
      <c r="D11" s="23">
        <f t="shared" si="0"/>
        <v>-238319.82</v>
      </c>
      <c r="E11" s="24">
        <f t="shared" si="1"/>
        <v>-0.150228046498112</v>
      </c>
      <c r="F11" s="30"/>
      <c r="G11" s="26"/>
      <c r="I11" s="36"/>
    </row>
    <row r="12" s="5" customFormat="1" ht="25" customHeight="1" spans="1:9">
      <c r="A12" s="29" t="s">
        <v>16</v>
      </c>
      <c r="B12" s="28">
        <v>39892190</v>
      </c>
      <c r="C12" s="28">
        <v>37462032.93</v>
      </c>
      <c r="D12" s="23">
        <f t="shared" si="0"/>
        <v>-2430157.07</v>
      </c>
      <c r="E12" s="24">
        <f t="shared" si="1"/>
        <v>-0.0609181163029656</v>
      </c>
      <c r="F12" s="31"/>
      <c r="G12" s="26"/>
      <c r="I12" s="36"/>
    </row>
    <row r="13" s="5" customFormat="1" ht="25" customHeight="1" spans="1:7">
      <c r="A13" s="29" t="s">
        <v>17</v>
      </c>
      <c r="B13" s="28">
        <v>36263184</v>
      </c>
      <c r="C13" s="28">
        <v>101838562.62</v>
      </c>
      <c r="D13" s="23">
        <f t="shared" si="0"/>
        <v>65575378.62</v>
      </c>
      <c r="E13" s="24">
        <f t="shared" si="1"/>
        <v>1.80831828280716</v>
      </c>
      <c r="F13" s="31" t="s">
        <v>18</v>
      </c>
      <c r="G13" s="26"/>
    </row>
    <row r="14" s="5" customFormat="1" ht="25" customHeight="1" spans="1:7">
      <c r="A14" s="29" t="s">
        <v>19</v>
      </c>
      <c r="B14" s="28">
        <v>11323310</v>
      </c>
      <c r="C14" s="28">
        <v>11091960.08</v>
      </c>
      <c r="D14" s="23">
        <f t="shared" si="0"/>
        <v>-231349.92</v>
      </c>
      <c r="E14" s="24">
        <f t="shared" si="1"/>
        <v>-0.0204312979155388</v>
      </c>
      <c r="F14" s="31"/>
      <c r="G14" s="26"/>
    </row>
    <row r="15" s="5" customFormat="1" ht="25" customHeight="1" spans="1:7">
      <c r="A15" s="29" t="s">
        <v>20</v>
      </c>
      <c r="B15" s="28">
        <v>1887042</v>
      </c>
      <c r="C15" s="28">
        <v>1888930.3</v>
      </c>
      <c r="D15" s="23">
        <f t="shared" si="0"/>
        <v>1888.30000000005</v>
      </c>
      <c r="E15" s="24">
        <f t="shared" si="1"/>
        <v>0.00100066665182865</v>
      </c>
      <c r="F15" s="31"/>
      <c r="G15" s="26"/>
    </row>
    <row r="16" s="5" customFormat="1" ht="25" customHeight="1" spans="1:7">
      <c r="A16" s="22" t="s">
        <v>21</v>
      </c>
      <c r="B16" s="23">
        <v>64601138</v>
      </c>
      <c r="C16" s="23">
        <v>54740288.26</v>
      </c>
      <c r="D16" s="23">
        <f t="shared" si="0"/>
        <v>-9860849.74</v>
      </c>
      <c r="E16" s="24">
        <f t="shared" si="1"/>
        <v>-0.15264204385997</v>
      </c>
      <c r="F16" s="31"/>
      <c r="G16" s="26"/>
    </row>
    <row r="17" s="6" customFormat="1" ht="25" customHeight="1" spans="1:9">
      <c r="A17" s="22" t="s">
        <v>22</v>
      </c>
      <c r="B17" s="23">
        <f>SUM(B18:B19)</f>
        <v>20230631</v>
      </c>
      <c r="C17" s="23">
        <f>SUM(C18:C19)</f>
        <v>23222167.6</v>
      </c>
      <c r="D17" s="23">
        <f t="shared" si="0"/>
        <v>2991536.6</v>
      </c>
      <c r="E17" s="24">
        <f t="shared" si="1"/>
        <v>0.147871640780755</v>
      </c>
      <c r="F17" s="32"/>
      <c r="G17" s="26"/>
      <c r="I17" s="37"/>
    </row>
    <row r="18" s="5" customFormat="1" ht="42" customHeight="1" spans="1:7">
      <c r="A18" s="29" t="s">
        <v>23</v>
      </c>
      <c r="B18" s="28">
        <v>14523431</v>
      </c>
      <c r="C18" s="28">
        <v>17685367.6</v>
      </c>
      <c r="D18" s="23">
        <f t="shared" si="0"/>
        <v>3161936.6</v>
      </c>
      <c r="E18" s="24">
        <f t="shared" si="1"/>
        <v>0.217712784258761</v>
      </c>
      <c r="F18" s="30" t="s">
        <v>24</v>
      </c>
      <c r="G18" s="26"/>
    </row>
    <row r="19" s="5" customFormat="1" ht="31" customHeight="1" spans="1:7">
      <c r="A19" s="29" t="s">
        <v>25</v>
      </c>
      <c r="B19" s="28">
        <v>5707200</v>
      </c>
      <c r="C19" s="28">
        <v>5536800</v>
      </c>
      <c r="D19" s="23">
        <f t="shared" si="0"/>
        <v>-170400</v>
      </c>
      <c r="E19" s="24">
        <f t="shared" si="1"/>
        <v>-0.0298570227081581</v>
      </c>
      <c r="F19" s="31"/>
      <c r="G19" s="26"/>
    </row>
    <row r="20" s="7" customFormat="1" ht="26.1" customHeight="1" spans="1:7">
      <c r="A20" s="27" t="s">
        <v>26</v>
      </c>
      <c r="B20" s="23">
        <f>SUM(B21:B22)</f>
        <v>40749091</v>
      </c>
      <c r="C20" s="23">
        <f>SUM(C21:C22)</f>
        <v>32244425</v>
      </c>
      <c r="D20" s="23">
        <f t="shared" si="0"/>
        <v>-8504666</v>
      </c>
      <c r="E20" s="24">
        <f t="shared" si="1"/>
        <v>-0.20870811572214</v>
      </c>
      <c r="F20" s="31"/>
      <c r="G20" s="26"/>
    </row>
    <row r="21" s="5" customFormat="1" ht="39" customHeight="1" spans="1:7">
      <c r="A21" s="29" t="s">
        <v>27</v>
      </c>
      <c r="B21" s="28">
        <v>264425</v>
      </c>
      <c r="C21" s="28">
        <v>230417</v>
      </c>
      <c r="D21" s="23">
        <f t="shared" si="0"/>
        <v>-34008</v>
      </c>
      <c r="E21" s="24">
        <f t="shared" si="1"/>
        <v>-0.128611137373546</v>
      </c>
      <c r="F21" s="30" t="s">
        <v>28</v>
      </c>
      <c r="G21" s="26"/>
    </row>
    <row r="22" s="5" customFormat="1" ht="57" customHeight="1" spans="1:7">
      <c r="A22" s="29" t="s">
        <v>29</v>
      </c>
      <c r="B22" s="28">
        <v>40484666</v>
      </c>
      <c r="C22" s="28">
        <v>32014008</v>
      </c>
      <c r="D22" s="23">
        <f t="shared" si="0"/>
        <v>-8470658</v>
      </c>
      <c r="E22" s="24">
        <f t="shared" si="1"/>
        <v>-0.209231267957108</v>
      </c>
      <c r="F22" s="33" t="s">
        <v>30</v>
      </c>
      <c r="G22" s="26"/>
    </row>
    <row r="23" s="4" customFormat="1" ht="22" customHeight="1" spans="1:7">
      <c r="A23" s="27" t="s">
        <v>31</v>
      </c>
      <c r="B23" s="23">
        <f>SUM(B24:B29)</f>
        <v>36212895</v>
      </c>
      <c r="C23" s="23">
        <f>SUM(C24:C29)</f>
        <v>63768048.24</v>
      </c>
      <c r="D23" s="23">
        <f t="shared" si="0"/>
        <v>27555153.24</v>
      </c>
      <c r="E23" s="24">
        <f t="shared" si="1"/>
        <v>0.760921026612205</v>
      </c>
      <c r="F23" s="32"/>
      <c r="G23" s="26"/>
    </row>
    <row r="24" s="5" customFormat="1" ht="22" customHeight="1" spans="1:7">
      <c r="A24" s="29" t="s">
        <v>32</v>
      </c>
      <c r="B24" s="28">
        <v>29121400</v>
      </c>
      <c r="C24" s="28">
        <v>57144360.44</v>
      </c>
      <c r="D24" s="23">
        <f t="shared" si="0"/>
        <v>28022960.44</v>
      </c>
      <c r="E24" s="24">
        <f t="shared" si="1"/>
        <v>0.962280674692838</v>
      </c>
      <c r="F24" s="30" t="s">
        <v>33</v>
      </c>
      <c r="G24" s="26"/>
    </row>
    <row r="25" s="5" customFormat="1" ht="22" customHeight="1" spans="1:7">
      <c r="A25" s="29" t="s">
        <v>34</v>
      </c>
      <c r="B25" s="28">
        <v>1444800</v>
      </c>
      <c r="C25" s="28">
        <v>2386657.8</v>
      </c>
      <c r="D25" s="23">
        <f t="shared" si="0"/>
        <v>941857.8</v>
      </c>
      <c r="E25" s="24">
        <f t="shared" si="1"/>
        <v>0.651894933554817</v>
      </c>
      <c r="F25" s="30" t="s">
        <v>33</v>
      </c>
      <c r="G25" s="26"/>
    </row>
    <row r="26" s="5" customFormat="1" ht="69.95" customHeight="1" spans="1:7">
      <c r="A26" s="29" t="s">
        <v>35</v>
      </c>
      <c r="B26" s="28">
        <v>1966000</v>
      </c>
      <c r="C26" s="28">
        <v>1966000</v>
      </c>
      <c r="D26" s="23">
        <f t="shared" si="0"/>
        <v>0</v>
      </c>
      <c r="E26" s="24">
        <f t="shared" si="1"/>
        <v>0</v>
      </c>
      <c r="F26" s="31"/>
      <c r="G26" s="26"/>
    </row>
    <row r="27" s="5" customFormat="1" ht="18" customHeight="1" spans="1:7">
      <c r="A27" s="29" t="s">
        <v>36</v>
      </c>
      <c r="B27" s="28">
        <v>725040</v>
      </c>
      <c r="C27" s="28">
        <v>557760</v>
      </c>
      <c r="D27" s="23">
        <f t="shared" si="0"/>
        <v>-167280</v>
      </c>
      <c r="E27" s="24">
        <f t="shared" si="1"/>
        <v>-0.230718305196955</v>
      </c>
      <c r="F27" s="30"/>
      <c r="G27" s="26"/>
    </row>
    <row r="28" s="5" customFormat="1" ht="18" customHeight="1" spans="1:7">
      <c r="A28" s="29" t="s">
        <v>37</v>
      </c>
      <c r="B28" s="28">
        <v>1646940</v>
      </c>
      <c r="C28" s="28">
        <v>1713270</v>
      </c>
      <c r="D28" s="23">
        <f t="shared" si="0"/>
        <v>66330</v>
      </c>
      <c r="E28" s="24">
        <f t="shared" si="1"/>
        <v>0.0402746912455827</v>
      </c>
      <c r="F28" s="31"/>
      <c r="G28" s="26"/>
    </row>
    <row r="29" s="5" customFormat="1" ht="42" customHeight="1" spans="1:7">
      <c r="A29" s="29" t="s">
        <v>38</v>
      </c>
      <c r="B29" s="28">
        <v>1308715</v>
      </c>
      <c r="C29" s="28">
        <v>0</v>
      </c>
      <c r="D29" s="23">
        <f t="shared" si="0"/>
        <v>-1308715</v>
      </c>
      <c r="E29" s="24">
        <f t="shared" si="1"/>
        <v>-1</v>
      </c>
      <c r="F29" s="31" t="s">
        <v>39</v>
      </c>
      <c r="G29" s="26"/>
    </row>
    <row r="30" s="4" customFormat="1" ht="18" customHeight="1" spans="1:7">
      <c r="A30" s="27" t="s">
        <v>40</v>
      </c>
      <c r="B30" s="23">
        <f>SUM(B31:B40)</f>
        <v>81277230</v>
      </c>
      <c r="C30" s="23">
        <f>SUM(C31:C40)</f>
        <v>83984509.9</v>
      </c>
      <c r="D30" s="23">
        <f t="shared" si="0"/>
        <v>2707279.90000001</v>
      </c>
      <c r="E30" s="24">
        <f t="shared" si="1"/>
        <v>0.0333092048043469</v>
      </c>
      <c r="F30" s="32"/>
      <c r="G30" s="26"/>
    </row>
    <row r="31" s="5" customFormat="1" ht="18" customHeight="1" spans="1:7">
      <c r="A31" s="29" t="s">
        <v>41</v>
      </c>
      <c r="B31" s="28">
        <v>16745500</v>
      </c>
      <c r="C31" s="28">
        <v>16022500</v>
      </c>
      <c r="D31" s="23">
        <f t="shared" si="0"/>
        <v>-723000</v>
      </c>
      <c r="E31" s="24">
        <f t="shared" si="1"/>
        <v>-0.0431757785673763</v>
      </c>
      <c r="F31" s="31"/>
      <c r="G31" s="26"/>
    </row>
    <row r="32" s="5" customFormat="1" ht="18" customHeight="1" spans="1:7">
      <c r="A32" s="29" t="s">
        <v>42</v>
      </c>
      <c r="B32" s="28">
        <v>36032310</v>
      </c>
      <c r="C32" s="28">
        <v>35683949.9</v>
      </c>
      <c r="D32" s="23">
        <f t="shared" si="0"/>
        <v>-348360.100000001</v>
      </c>
      <c r="E32" s="24">
        <f t="shared" si="1"/>
        <v>-0.00966799242124642</v>
      </c>
      <c r="F32" s="30"/>
      <c r="G32" s="26"/>
    </row>
    <row r="33" s="5" customFormat="1" ht="18" customHeight="1" spans="1:7">
      <c r="A33" s="29" t="s">
        <v>43</v>
      </c>
      <c r="B33" s="28">
        <v>123200</v>
      </c>
      <c r="C33" s="28">
        <v>176000</v>
      </c>
      <c r="D33" s="23">
        <f t="shared" si="0"/>
        <v>52800</v>
      </c>
      <c r="E33" s="24">
        <f t="shared" si="1"/>
        <v>0.428571428571429</v>
      </c>
      <c r="F33" s="30"/>
      <c r="G33" s="26"/>
    </row>
    <row r="34" s="5" customFormat="1" ht="18" customHeight="1" spans="1:7">
      <c r="A34" s="29" t="s">
        <v>44</v>
      </c>
      <c r="B34" s="28">
        <v>7740720</v>
      </c>
      <c r="C34" s="28">
        <v>7549560</v>
      </c>
      <c r="D34" s="23">
        <f t="shared" si="0"/>
        <v>-191160</v>
      </c>
      <c r="E34" s="24">
        <f t="shared" si="1"/>
        <v>-0.0246953771742164</v>
      </c>
      <c r="F34" s="31"/>
      <c r="G34" s="26"/>
    </row>
    <row r="35" s="5" customFormat="1" ht="18" customHeight="1" spans="1:7">
      <c r="A35" s="29" t="s">
        <v>45</v>
      </c>
      <c r="B35" s="28">
        <v>702500</v>
      </c>
      <c r="C35" s="28">
        <v>757500</v>
      </c>
      <c r="D35" s="23">
        <f t="shared" si="0"/>
        <v>55000</v>
      </c>
      <c r="E35" s="24">
        <f t="shared" si="1"/>
        <v>0.0782918149466192</v>
      </c>
      <c r="F35" s="31" t="s">
        <v>46</v>
      </c>
      <c r="G35" s="26"/>
    </row>
    <row r="36" s="5" customFormat="1" ht="30" customHeight="1" spans="1:7">
      <c r="A36" s="29" t="s">
        <v>47</v>
      </c>
      <c r="B36" s="28">
        <v>1160000</v>
      </c>
      <c r="C36" s="28">
        <v>1080000</v>
      </c>
      <c r="D36" s="23">
        <f t="shared" si="0"/>
        <v>-80000</v>
      </c>
      <c r="E36" s="24">
        <f t="shared" si="1"/>
        <v>-0.0689655172413793</v>
      </c>
      <c r="F36" s="31"/>
      <c r="G36" s="26"/>
    </row>
    <row r="37" s="5" customFormat="1" ht="18" customHeight="1" spans="1:7">
      <c r="A37" s="29" t="s">
        <v>48</v>
      </c>
      <c r="B37" s="28">
        <v>15600000</v>
      </c>
      <c r="C37" s="28">
        <v>9420000</v>
      </c>
      <c r="D37" s="23">
        <f t="shared" si="0"/>
        <v>-6180000</v>
      </c>
      <c r="E37" s="24">
        <f t="shared" si="1"/>
        <v>-0.396153846153846</v>
      </c>
      <c r="F37" s="31" t="s">
        <v>49</v>
      </c>
      <c r="G37" s="26"/>
    </row>
    <row r="38" s="5" customFormat="1" ht="18" customHeight="1" spans="1:7">
      <c r="A38" s="29" t="s">
        <v>50</v>
      </c>
      <c r="B38" s="28">
        <v>420000</v>
      </c>
      <c r="C38" s="28">
        <v>420000</v>
      </c>
      <c r="D38" s="23">
        <f t="shared" si="0"/>
        <v>0</v>
      </c>
      <c r="E38" s="24">
        <f t="shared" si="1"/>
        <v>0</v>
      </c>
      <c r="F38" s="31"/>
      <c r="G38" s="26"/>
    </row>
    <row r="39" s="5" customFormat="1" ht="34" customHeight="1" spans="1:7">
      <c r="A39" s="29" t="s">
        <v>51</v>
      </c>
      <c r="B39" s="28">
        <v>2442000</v>
      </c>
      <c r="C39" s="28">
        <v>12560000</v>
      </c>
      <c r="D39" s="23">
        <f t="shared" si="0"/>
        <v>10118000</v>
      </c>
      <c r="E39" s="24">
        <f t="shared" si="1"/>
        <v>4.14332514332514</v>
      </c>
      <c r="F39" s="31" t="s">
        <v>52</v>
      </c>
      <c r="G39" s="26"/>
    </row>
    <row r="40" s="5" customFormat="1" ht="18" customHeight="1" spans="1:7">
      <c r="A40" s="29" t="s">
        <v>53</v>
      </c>
      <c r="B40" s="28">
        <v>311000</v>
      </c>
      <c r="C40" s="28">
        <v>315000</v>
      </c>
      <c r="D40" s="23">
        <f t="shared" si="0"/>
        <v>4000</v>
      </c>
      <c r="E40" s="24">
        <f t="shared" si="1"/>
        <v>0.0128617363344051</v>
      </c>
      <c r="F40" s="31"/>
      <c r="G40" s="26"/>
    </row>
    <row r="41" s="6" customFormat="1" ht="18" customHeight="1" spans="1:7">
      <c r="A41" s="27" t="s">
        <v>54</v>
      </c>
      <c r="B41" s="23">
        <f>SUM(B42:B48)</f>
        <v>15542499</v>
      </c>
      <c r="C41" s="23">
        <f>SUM(C42:C48)</f>
        <v>17878320</v>
      </c>
      <c r="D41" s="23">
        <f t="shared" si="0"/>
        <v>2335821</v>
      </c>
      <c r="E41" s="24">
        <f t="shared" si="1"/>
        <v>0.15028606403642</v>
      </c>
      <c r="F41" s="32"/>
      <c r="G41" s="26"/>
    </row>
    <row r="42" s="8" customFormat="1" ht="27" customHeight="1" spans="1:7">
      <c r="A42" s="34" t="s">
        <v>55</v>
      </c>
      <c r="B42" s="28">
        <v>500000</v>
      </c>
      <c r="C42" s="28">
        <v>500000</v>
      </c>
      <c r="D42" s="23">
        <f t="shared" si="0"/>
        <v>0</v>
      </c>
      <c r="E42" s="24">
        <f t="shared" si="1"/>
        <v>0</v>
      </c>
      <c r="F42" s="31"/>
      <c r="G42" s="26"/>
    </row>
    <row r="43" s="5" customFormat="1" ht="18" customHeight="1" spans="1:7">
      <c r="A43" s="29" t="s">
        <v>56</v>
      </c>
      <c r="B43" s="28">
        <v>13534380</v>
      </c>
      <c r="C43" s="28">
        <v>15797709</v>
      </c>
      <c r="D43" s="23">
        <f t="shared" si="0"/>
        <v>2263329</v>
      </c>
      <c r="E43" s="24">
        <f t="shared" si="1"/>
        <v>0.167228125706534</v>
      </c>
      <c r="F43" s="30" t="s">
        <v>57</v>
      </c>
      <c r="G43" s="26"/>
    </row>
    <row r="44" s="8" customFormat="1" ht="18" customHeight="1" spans="1:7">
      <c r="A44" s="35" t="s">
        <v>58</v>
      </c>
      <c r="B44" s="28">
        <v>417000</v>
      </c>
      <c r="C44" s="28">
        <v>420400</v>
      </c>
      <c r="D44" s="23">
        <f t="shared" si="0"/>
        <v>3400</v>
      </c>
      <c r="E44" s="24">
        <f t="shared" si="1"/>
        <v>0.00815347721822542</v>
      </c>
      <c r="F44" s="31" t="s">
        <v>46</v>
      </c>
      <c r="G44" s="26"/>
    </row>
    <row r="45" s="5" customFormat="1" ht="18" customHeight="1" spans="1:7">
      <c r="A45" s="29" t="s">
        <v>59</v>
      </c>
      <c r="B45" s="28">
        <v>125671</v>
      </c>
      <c r="C45" s="28">
        <v>125671</v>
      </c>
      <c r="D45" s="23">
        <f t="shared" si="0"/>
        <v>0</v>
      </c>
      <c r="E45" s="24">
        <f t="shared" si="1"/>
        <v>0</v>
      </c>
      <c r="F45" s="31"/>
      <c r="G45" s="26"/>
    </row>
    <row r="46" s="8" customFormat="1" ht="18" customHeight="1" spans="1:7">
      <c r="A46" s="34" t="s">
        <v>60</v>
      </c>
      <c r="B46" s="28">
        <v>759630</v>
      </c>
      <c r="C46" s="28">
        <v>844540</v>
      </c>
      <c r="D46" s="23">
        <f t="shared" si="0"/>
        <v>84910</v>
      </c>
      <c r="E46" s="24">
        <f t="shared" si="1"/>
        <v>0.111778102497268</v>
      </c>
      <c r="F46" s="31"/>
      <c r="G46" s="26"/>
    </row>
    <row r="47" s="8" customFormat="1" ht="18" customHeight="1" spans="1:7">
      <c r="A47" s="34" t="s">
        <v>61</v>
      </c>
      <c r="B47" s="28">
        <v>183068</v>
      </c>
      <c r="C47" s="28">
        <v>162000</v>
      </c>
      <c r="D47" s="23">
        <f t="shared" si="0"/>
        <v>-21068</v>
      </c>
      <c r="E47" s="24">
        <f t="shared" si="1"/>
        <v>-0.115082920007866</v>
      </c>
      <c r="F47" s="31" t="s">
        <v>62</v>
      </c>
      <c r="G47" s="26"/>
    </row>
    <row r="48" s="8" customFormat="1" ht="18" customHeight="1" spans="1:7">
      <c r="A48" s="34" t="s">
        <v>63</v>
      </c>
      <c r="B48" s="28">
        <v>22750</v>
      </c>
      <c r="C48" s="28">
        <v>28000</v>
      </c>
      <c r="D48" s="23">
        <f t="shared" si="0"/>
        <v>5250</v>
      </c>
      <c r="E48" s="24">
        <f t="shared" si="1"/>
        <v>0.230769230769231</v>
      </c>
      <c r="F48" s="31" t="s">
        <v>62</v>
      </c>
      <c r="G48" s="26"/>
    </row>
  </sheetData>
  <mergeCells count="6">
    <mergeCell ref="A2:F2"/>
    <mergeCell ref="D4:E4"/>
    <mergeCell ref="A4:A5"/>
    <mergeCell ref="B4:B5"/>
    <mergeCell ref="C4:C5"/>
    <mergeCell ref="F4:F5"/>
  </mergeCells>
  <printOptions horizontalCentered="1"/>
  <pageMargins left="1.37777777777778" right="0.786805555555556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馨语馨愿</cp:lastModifiedBy>
  <dcterms:created xsi:type="dcterms:W3CDTF">2006-09-18T11:21:00Z</dcterms:created>
  <cp:lastPrinted>2015-01-25T02:17:00Z</cp:lastPrinted>
  <dcterms:modified xsi:type="dcterms:W3CDTF">2021-10-23T16:32:43Z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6FAA158229C84454960182342E04BDB0</vt:lpwstr>
  </property>
</Properties>
</file>