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整合资金清单" sheetId="9" r:id="rId1"/>
    <sheet name="整合项目清单" sheetId="8" r:id="rId2"/>
    <sheet name="整合情况统计表" sheetId="10" r:id="rId3"/>
  </sheets>
  <definedNames>
    <definedName name="_xlnm._FilterDatabase" localSheetId="1" hidden="1">整合项目清单!$A$1:$N$149</definedName>
    <definedName name="_xlnm.Print_Titles" localSheetId="1">整合项目清单!$1:$2</definedName>
    <definedName name="_xlnm.Print_Titles" localSheetId="0">整合资金清单!$1:$6</definedName>
  </definedNames>
  <calcPr calcId="144525"/>
</workbook>
</file>

<file path=xl/sharedStrings.xml><?xml version="1.0" encoding="utf-8"?>
<sst xmlns="http://schemas.openxmlformats.org/spreadsheetml/2006/main" count="1264" uniqueCount="527">
  <si>
    <t>附件：1</t>
  </si>
  <si>
    <t>彭阳县2021年统筹整合使用财政涉农资金整合清单</t>
  </si>
  <si>
    <t>填报单位（盖章）：彭阳县财政局</t>
  </si>
  <si>
    <r>
      <rPr>
        <sz val="12"/>
        <color rgb="FF000000"/>
        <rFont val="宋体"/>
        <charset val="134"/>
      </rPr>
      <t>填报人及电话：</t>
    </r>
    <r>
      <rPr>
        <u/>
        <sz val="12"/>
        <color indexed="8"/>
        <rFont val="宋体"/>
        <charset val="134"/>
      </rPr>
      <t xml:space="preserve"> </t>
    </r>
    <r>
      <rPr>
        <u/>
        <sz val="12"/>
        <color indexed="8"/>
        <rFont val="宋体"/>
        <charset val="134"/>
      </rPr>
      <t xml:space="preserve">赵强        0954-7012576 </t>
    </r>
    <r>
      <rPr>
        <u/>
        <sz val="12"/>
        <color indexed="8"/>
        <rFont val="宋体"/>
        <charset val="134"/>
      </rPr>
      <t xml:space="preserve"> </t>
    </r>
  </si>
  <si>
    <t>填报日期：2021年9月10日</t>
  </si>
  <si>
    <t>单位：万元</t>
  </si>
  <si>
    <t>序号</t>
  </si>
  <si>
    <t>整合财政资金名称</t>
  </si>
  <si>
    <t>纳入整合范围
资金规模</t>
  </si>
  <si>
    <t>计划整合资金规模</t>
  </si>
  <si>
    <t>计划完成支出资金规模</t>
  </si>
  <si>
    <t>计划整合后资金投向</t>
  </si>
  <si>
    <t>备注</t>
  </si>
  <si>
    <t>农业生产发展</t>
  </si>
  <si>
    <t>农村基础设施建设</t>
  </si>
  <si>
    <t>其他</t>
  </si>
  <si>
    <t>上一年度</t>
  </si>
  <si>
    <t>本年度</t>
  </si>
  <si>
    <t>上年完成数</t>
  </si>
  <si>
    <t>本年年初数</t>
  </si>
  <si>
    <t>本年调整数</t>
  </si>
  <si>
    <t>雨露
计划</t>
  </si>
  <si>
    <t>贷款
贴息</t>
  </si>
  <si>
    <t>技能
培训</t>
  </si>
  <si>
    <t>就业
扶贫</t>
  </si>
  <si>
    <t>A1</t>
  </si>
  <si>
    <t>A2</t>
  </si>
  <si>
    <t>B1</t>
  </si>
  <si>
    <t>B2</t>
  </si>
  <si>
    <t>B3</t>
  </si>
  <si>
    <t>C</t>
  </si>
  <si>
    <t>D</t>
  </si>
  <si>
    <t>E</t>
  </si>
  <si>
    <t>F1</t>
  </si>
  <si>
    <t>F2</t>
  </si>
  <si>
    <t>F3</t>
  </si>
  <si>
    <t>F4</t>
  </si>
  <si>
    <t>合计</t>
  </si>
  <si>
    <t>一</t>
  </si>
  <si>
    <t>中央财政合计</t>
  </si>
  <si>
    <t>-</t>
  </si>
  <si>
    <t>中央财政衔接推进乡村振兴补助资金（原中央财政专项扶贫资金）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</si>
  <si>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</si>
  <si>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</si>
  <si>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</si>
  <si>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</si>
  <si>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</si>
  <si>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林业草原生态保护恢复资金（草原生态修复治理补助资金）</t>
  </si>
  <si>
    <t>农村环境整治资金</t>
  </si>
  <si>
    <t>车辆购置税收入补助地方用于一般公路建设项目资金（支持农村公路部分）</t>
  </si>
  <si>
    <t>农村危房改造补助资金</t>
  </si>
  <si>
    <t>中央专项彩票公益金支持欠发达革命老区乡村振兴资金（原中央彩票公益金支持扶贫资金）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</si>
  <si>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</si>
  <si>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</si>
  <si>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</si>
  <si>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</si>
  <si>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中央预算内投资用于“三农”建设部分（不包括国家水利骨干工程，水安全保障工程、气象基础设施、农村电网巩固提升工程、生态保护和修复方面的支出）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</si>
  <si>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</si>
  <si>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</si>
  <si>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</si>
  <si>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</si>
  <si>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</si>
  <si>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</si>
  <si>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</si>
  <si>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</si>
  <si>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</si>
  <si>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</si>
  <si>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</si>
  <si>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</si>
  <si>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</si>
  <si>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</si>
  <si>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</si>
  <si>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</si>
  <si>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</si>
  <si>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</si>
  <si>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</si>
  <si>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</si>
  <si>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</si>
  <si>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</si>
  <si>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自治区财政衔接推进乡村振兴补助资金</t>
  </si>
  <si>
    <t>支持巩固拓展脱贫攻坚成果同有效衔接乡村振兴债券资金</t>
  </si>
  <si>
    <t>自治区农田建设补助资金</t>
  </si>
  <si>
    <t>自治区农村危窑危房改造补助资金</t>
  </si>
  <si>
    <t>自治区农业生产发展资金（农业产业发展资金指导性部分）</t>
  </si>
  <si>
    <t>农村一二三产融合发展资金</t>
  </si>
  <si>
    <t>自治区水利发展资金（国有公益性水利工程维修养护资金及返还费资金项目）</t>
  </si>
  <si>
    <t>自治区农村综合改革转移支付</t>
  </si>
  <si>
    <t>自治区财政林木良种补贴补助资金</t>
  </si>
  <si>
    <t>自治区财政林业有害生物防治补助资金</t>
  </si>
  <si>
    <t>林业优势特色产业资金</t>
  </si>
  <si>
    <t>三</t>
  </si>
  <si>
    <t>市级财政资金小计</t>
  </si>
  <si>
    <t>四</t>
  </si>
  <si>
    <t>县级财政资金小计</t>
  </si>
  <si>
    <t>2021年彭阳县统筹整合使用财政涉农资金项目清单</t>
  </si>
  <si>
    <t>项目名称</t>
  </si>
  <si>
    <t>项目类型</t>
  </si>
  <si>
    <t>项目总投资</t>
  </si>
  <si>
    <t>调整后整合资金规模</t>
  </si>
  <si>
    <t>资金
来源</t>
  </si>
  <si>
    <t>主要建设内容、规模及补助标准</t>
  </si>
  <si>
    <t>实施 地点</t>
  </si>
  <si>
    <t>完成
时间</t>
  </si>
  <si>
    <t>责任人</t>
  </si>
  <si>
    <t>绩效目标</t>
  </si>
  <si>
    <t>受益人口</t>
  </si>
  <si>
    <t>受益脱贫人口</t>
  </si>
  <si>
    <t>交通局</t>
  </si>
  <si>
    <t>2019-2020年农村公路续建项目</t>
  </si>
  <si>
    <t>基础设施</t>
  </si>
  <si>
    <t>车辆购置税用于公路等基础设施建设支出</t>
  </si>
  <si>
    <t xml:space="preserve">      四级公路42条270公里。主要建设内容为路基、路面、桥涵、防排水、交通管线及安全设施。</t>
  </si>
  <si>
    <t>各村</t>
  </si>
  <si>
    <t>杨昌基</t>
  </si>
  <si>
    <t xml:space="preserve">    解决52个行政村，约7128户群众出行难的问题。</t>
  </si>
  <si>
    <t>中央衔接推进乡村振兴补助资金</t>
  </si>
  <si>
    <t>2021年农村公路建设</t>
  </si>
  <si>
    <t xml:space="preserve">        四级公路67条300公里。主要建设内容为路基、路面、桥涵、防排水、交通管线及安全设施。</t>
  </si>
  <si>
    <t xml:space="preserve">    解决44个行政村，约9570户群众出行难的问题。</t>
  </si>
  <si>
    <t>一般债务资金</t>
  </si>
  <si>
    <t>自治区农村综合改革转移支付资金</t>
  </si>
  <si>
    <t>中央农田建设补助资金</t>
  </si>
  <si>
    <t>中央农村综合改革转移支付资金</t>
  </si>
  <si>
    <t>彭阳县2021年农村公路隐患处治及养护新增排水设施项目</t>
  </si>
  <si>
    <t xml:space="preserve">       对66条684.996公里农村公路实施隐患处治及养护新增排水设施项目</t>
  </si>
  <si>
    <t xml:space="preserve">    解决61个行政村，约7337户群众出行安全保障的问题。</t>
  </si>
  <si>
    <t>彭阳县2021年农村公路超期服役病害多发路段养护项目</t>
  </si>
  <si>
    <t xml:space="preserve">        13条256.854公里农村公路路基路面病害维修。</t>
  </si>
  <si>
    <t xml:space="preserve">    有效提高农村公路安全运输能力。</t>
  </si>
  <si>
    <t>水务局</t>
  </si>
  <si>
    <t>29644.57</t>
  </si>
  <si>
    <t>10092</t>
  </si>
  <si>
    <t>彭阳县农村饮水安全巩固提升项目（“互联网+城乡供水”项目）</t>
  </si>
  <si>
    <t xml:space="preserve">        改造提升农村供水干支管道477.28公里，延伸入室管道298.6公里；建事故备用水池6座（总容积7000立方米）、过路建筑物460处、过沟建筑物8处；维修管理站2座，泵站6座、各类阀井242座，更换压力管道6.18公里，安装智能水表5159块。</t>
  </si>
  <si>
    <t>全县</t>
  </si>
  <si>
    <t>赵坤</t>
  </si>
  <si>
    <t xml:space="preserve">    新增饮水安全户522户，巩固提升5730户，自来水普及率和保证率达到100%。</t>
  </si>
  <si>
    <t>自治区衔接推进乡村振兴补助资金</t>
  </si>
  <si>
    <t>古城镇皇甫村居民点供水管网改造提升工程</t>
  </si>
  <si>
    <t xml:space="preserve">        改造入巷管道792m，新建砼分水井2座，铺设入户管道（PPR管）21.58km，新建联户水表井14座，安装水表192块、智能抄表终端设备26套。</t>
  </si>
  <si>
    <t>古城镇</t>
  </si>
  <si>
    <t>解决192户农户饮水安全。</t>
  </si>
  <si>
    <t>吊岔小流域综合治理续建工程</t>
  </si>
  <si>
    <t xml:space="preserve">    新增治理面积53.66平方公里，新修水平梯田125.71公顷，生产（田间）道路总长13.42公里；配套田间道路11.31公里。沟头方塌陷治理1处，荒山水保林156.12公顷，封禁治理面积5014.7公顷。</t>
  </si>
  <si>
    <t>小岔乡</t>
  </si>
  <si>
    <t xml:space="preserve">    治理水土流失面积53.65平方公里。</t>
  </si>
  <si>
    <t>续建</t>
  </si>
  <si>
    <t>中央水利发展资金</t>
  </si>
  <si>
    <t>小流域综合治理项目</t>
  </si>
  <si>
    <t xml:space="preserve">    治理韩寨、店房台、赵沟小流域3个，治理水土流失面积42平方公里。</t>
  </si>
  <si>
    <t>城阳乡、王洼镇</t>
  </si>
  <si>
    <t xml:space="preserve">    治理水土流失面积42平方公里。</t>
  </si>
  <si>
    <t>彭阳县茹河李寨段河道生态治理工程</t>
  </si>
  <si>
    <t xml:space="preserve">       红、茹河堤防维修1.1公里，180处预警广播设施维修，购置预警会商系统UPS电源1套；建设节水载体，配套雨水回收利用设施；建立河长管理信息系统，安装视频监控14套。</t>
  </si>
  <si>
    <t xml:space="preserve">       增强山洪灾害预警，保障人民生命财产安全。</t>
  </si>
  <si>
    <t>彭阳县冯庄乡小园子公路维修及排水工程</t>
  </si>
  <si>
    <t xml:space="preserve">       回填加固土方9.52万平方米；新建沟埂83米；排水工程：跌水井6座，管道连接井2座，Dn200PE管54公里，D500螺旋钢管283米，尾水八字墙2座等</t>
  </si>
  <si>
    <t>冯庄乡小园子村</t>
  </si>
  <si>
    <t xml:space="preserve">    完善基础设施。</t>
  </si>
  <si>
    <t>2021年孟塬乡白杨庄沟头治理项目</t>
  </si>
  <si>
    <t xml:space="preserve">        新建排水管道1300米，消力池3座，水毁沟道回填处理及植被恢复，配套硬化道路1.2公里，路面宽3.5米，配套边沟、涵洞。
</t>
  </si>
  <si>
    <t>孟塬乡白阳庄</t>
  </si>
  <si>
    <t xml:space="preserve">   有效改善生态环境。</t>
  </si>
  <si>
    <t>山洪灾害、河长制及节水项目</t>
  </si>
  <si>
    <t xml:space="preserve">      红、茹河堤防维修1.1公里，180处预警广播设施维修，购置预警会商系统UPS电源1套；建设节水载体，配套雨水回收利用设施；建立河长管理信息系统，安装视频监控14套。</t>
  </si>
  <si>
    <t xml:space="preserve">    增强山洪灾害预警，保障人民生命财产安全。</t>
  </si>
  <si>
    <t>彭阳县城阳乡涝池村排水工程</t>
  </si>
  <si>
    <t xml:space="preserve">       新建排水渠1公里,回填土方10000立方米，敷设波纹管100米，混凝土管80米，新建缓冲池6座、落水板1个等建设内容。</t>
  </si>
  <si>
    <t>城阳乡
涝池村</t>
  </si>
  <si>
    <t>转弯坡耕地水土流失综合治理续建项目</t>
  </si>
  <si>
    <t>产业发展</t>
  </si>
  <si>
    <t xml:space="preserve">    新增水土流失治理面积7.05公里2.新建梯田298.86公顷；新建生产道路15.37公里，新建排水渠12.3公里。</t>
  </si>
  <si>
    <t>城阳乡</t>
  </si>
  <si>
    <t xml:space="preserve">    新增水土流失治理面积7.05公里2.</t>
  </si>
  <si>
    <t>“四个一”城阳欧洼供水续建工程</t>
  </si>
  <si>
    <t xml:space="preserve">      在城阳乡王塬欧洼铺设管道138.17公里，新建过沟建筑物4处、5000立方米水池1座、新建过滤间1座，配套管道建筑物154座，发展节水补灌面积2580亩。</t>
  </si>
  <si>
    <t>城阳乡
杨塬村</t>
  </si>
  <si>
    <t xml:space="preserve">    发展节水补灌面积2580亩。</t>
  </si>
  <si>
    <t>柴沟水库维修续建工程</t>
  </si>
  <si>
    <t xml:space="preserve">      前坝坡砌护，新建工作桥14.5公里，翻建原输水涵洞长59.5公里，新建4.5公里闸室段、60公里陡坡段、10公里消力池段、5公里海漫段，全长139公里。</t>
  </si>
  <si>
    <t>红河镇
常沟村</t>
  </si>
  <si>
    <t xml:space="preserve">    使灌区300亩农田正常灌溉。</t>
  </si>
  <si>
    <t>2021年水利设施维修养护工程</t>
  </si>
  <si>
    <t xml:space="preserve">       维修小虎洼、白林、周庄、常沟等小型水库31座，更换上温沟、黒牛沟、白林3座水库闸门及启闭机3台套；维修乃河、店洼、石头崾岘、吴川、长城塬等灌区9处，清淤干渠42公里；维修农村饮水水池21座、泵站8座，更换管道136.2公里，维修其他建筑物27座。</t>
  </si>
  <si>
    <t xml:space="preserve">    改善农业生产条件，提高水资源利用。</t>
  </si>
  <si>
    <t>城阳乡农业灌溉渠维修项目</t>
  </si>
  <si>
    <t xml:space="preserve">      城阳乡维修灌溉渠5200米。其中：刘河村维修支渠2000米，陈沟村维修支渠1200米，城阳村维修支渠2000米。</t>
  </si>
  <si>
    <t>城阳乡刘河村陈沟村城阳村</t>
  </si>
  <si>
    <t xml:space="preserve">    完善农业基础设施，大力发展农业。</t>
  </si>
  <si>
    <t>“四个一”红河镇刘沟供水工程</t>
  </si>
  <si>
    <t xml:space="preserve">    发展节水补灌面积750亩,配套过路、管道建筑物等46座，铺设管道40公里。</t>
  </si>
  <si>
    <t>红河镇
友联村</t>
  </si>
  <si>
    <t xml:space="preserve">    完成750亩节水灌溉面积。</t>
  </si>
  <si>
    <t>彭阳县古城镇田庄村、郑庄村节水补灌工程</t>
  </si>
  <si>
    <t xml:space="preserve">       维修200立方米蓄水池1座、配套潜水泵2台，22kw多功能变频控制柜1面、45千瓦多功能变频控制柜1面，低压配电柜GGD2面，水泵动力电缆170公里，铺设扬水干管718公里；铺设各种管网，配套出水栓300个，各类检查井15座，水肥一体化施肥桶110套。发展高效节水灌溉面积308亩。</t>
  </si>
  <si>
    <t>红河镇甘坪蔬菜基地供水工程</t>
  </si>
  <si>
    <t xml:space="preserve">       新建50立方米地下取水池1座；铺设供水管道1条，主管道管径为UPVCφ500、压力等级为0.80千帕、长3.32公里，供水支管为UPVCφ180、压力等级为0.63千帕、长0.42公里；发展高效节水灌溉面积3600亩。</t>
  </si>
  <si>
    <t>红河镇
宽坪村</t>
  </si>
  <si>
    <t xml:space="preserve">      改善农业生产条件，提高水资源利用。</t>
  </si>
  <si>
    <t>彭阳县红河镇雷咀及南湾节水补灌工程</t>
  </si>
  <si>
    <t xml:space="preserve">    维修大口井2眼，新建200立方米调蓄水池2座，埋设输水管道12.98公里，铺设滴灌带25.6公里，配套检查井等各类建筑物23座。发展节水补灌面积540亩。</t>
  </si>
  <si>
    <t>红河镇常沟村、红河村</t>
  </si>
  <si>
    <t xml:space="preserve">    发展节水补灌面积540亩；改善农业生产条件，提高水资源利用。</t>
  </si>
  <si>
    <t>彭阳县新集乡团结村节水补灌工程</t>
  </si>
  <si>
    <t xml:space="preserve">    更换水泵1台套，维修检查井1座、过滤设施1套，埋设扬水管道0.52公里、输水管道2.65公里，铺设滴灌带15.3公里，新建检查井6座，、过路建筑物6座、给水栓保护桩19座。配套自动化设施1套。</t>
  </si>
  <si>
    <t>团结村</t>
  </si>
  <si>
    <t xml:space="preserve">    发展节水补灌面积120亩。</t>
  </si>
  <si>
    <t>彭阳县任湾村薯业汁水利用工程</t>
  </si>
  <si>
    <r>
      <rPr>
        <sz val="9"/>
        <rFont val="宋体"/>
        <charset val="134"/>
      </rPr>
      <t xml:space="preserve">       埋设压力管道20.6公里、输水管道11.57公里，新建600m</t>
    </r>
    <r>
      <rPr>
        <sz val="9"/>
        <rFont val="方正书宋_GBK"/>
        <charset val="134"/>
      </rPr>
      <t>³</t>
    </r>
    <r>
      <rPr>
        <sz val="9"/>
        <rFont val="宋体"/>
        <charset val="134"/>
      </rPr>
      <t>水池2座、各类闸阀井123座、沟底防护工程1座，配套水泵3台。</t>
    </r>
  </si>
  <si>
    <t>白阳镇
任湾村</t>
  </si>
  <si>
    <t>发展节水灌溉面积1980亩。</t>
  </si>
  <si>
    <t>彭阳县红河镇常沟村黄山节水补灌工程</t>
  </si>
  <si>
    <t xml:space="preserve">     新建管理房12m2、过滤车间38.4m2、100m3蓄水池2座，配套潜水泵及机电设备4套（配套1套，更换3套）；铺设DN200扬水球墨铸铁管（K9)2.46km，铺设φ125至φ75PVC-U输水管7.45km，铺设φ63PE支管2.07km，铺设φ16PE滴灌管103.09km；新建各类阀井28座，过路建筑物2处。发展灌溉面积400亩。</t>
  </si>
  <si>
    <t>红河镇常沟村</t>
  </si>
  <si>
    <t>发展灌溉面积400亩。</t>
  </si>
  <si>
    <t>彭阳县罗洼乡涝池建设项目</t>
  </si>
  <si>
    <t xml:space="preserve">      建涝池2座，铺设引水管和引水渠</t>
  </si>
  <si>
    <t>罗洼乡</t>
  </si>
  <si>
    <t>为1500亩灌溉面积提供水源保证</t>
  </si>
  <si>
    <t>城阳乡韩寨涝池建设项目</t>
  </si>
  <si>
    <t xml:space="preserve">       维修涝池2座，铺设引水管和引水渠</t>
  </si>
  <si>
    <t>发展灌溉面积90亩。</t>
  </si>
  <si>
    <t>红茹河流域水系库坝连通续建工程</t>
  </si>
  <si>
    <t xml:space="preserve">         茹河流域埋设输水干管道36.72公里、引水支管长10.42公里；建2000公里3调蓄水池1座；新建配套分水阀井5座、排气阀井24座、放空阀井17座、蓄水池进出口阀井5座、过沟建筑物1座，过路建筑物45座。红河流域铺设φ400连通主管线19.6公里，φ315引水支管道69.2公里至红河镇常沟村和何塬村，沿线设置分水口7处，φ200引水支管道15.6公里，新建调蓄水池3座，配套建筑物138座。</t>
  </si>
  <si>
    <t>新集乡
红河镇</t>
  </si>
  <si>
    <t xml:space="preserve">    发展节水灌溉面积6万亩。</t>
  </si>
  <si>
    <t>农业农村局</t>
  </si>
  <si>
    <t xml:space="preserve"> 彭阳县王洼镇王洼村巩固脱贫攻坚成果与乡村振兴示范村项目</t>
  </si>
  <si>
    <t>县级财政预算资金</t>
  </si>
  <si>
    <t xml:space="preserve">      道路拆除及人行道改造：对主干道道路面及人行道道路路面进行拆除维修等；管道及附属设施工程：拆除雨污混流管道 1034m。、敷设污水管道道 5585米配套附属设施、敷设雨水管道及附属设施等。</t>
  </si>
  <si>
    <t>王洼镇王洼村</t>
  </si>
  <si>
    <t>曹建刚、张和凯</t>
  </si>
  <si>
    <t xml:space="preserve">    改造提升王洼村原有破损下水管网及路面，改善提升王洼村街道整体人居环境，建设美丽乡村。</t>
  </si>
  <si>
    <t xml:space="preserve"> 彭阳县白阳镇阳洼村巩固脱贫攻坚成果与乡村振兴示范村项目</t>
  </si>
  <si>
    <t>中央产粮大县奖励资金</t>
  </si>
  <si>
    <t xml:space="preserve">   1、在农户门口配置(40L)垃圾箱70组；2、在农户较集中的空地配(480L)垃圾桶10组；3、垃圾箱地坪硬化130㎡；4、土坎修整470m；5、混凝土边沟800m，敷设DN300钢筋混凝土管10处20m；6、农户门前硬化41条16634.93㎡；6、吸粪车1辆（4m³）；7、安砌红旗道牙700m。</t>
  </si>
  <si>
    <t>白阳镇
阳洼村</t>
  </si>
  <si>
    <t>曹建刚、薛强</t>
  </si>
  <si>
    <t xml:space="preserve">    1：提升农业生产基础设施水平。2：推动特色种养业协同发展，进一步带动群众增收致富。3.完善公共服务设施，促进推动乡村建设行动。</t>
  </si>
  <si>
    <t xml:space="preserve"> 彭阳县古城镇挂马沟村巩固脱贫攻坚成果与乡村振兴示范村项目</t>
  </si>
  <si>
    <t xml:space="preserve">        挂马沟村：道路两侧场地整理15000㎡、场地硬化1575㎡、砌筑护坡380m、砌筑挡土墙210米、河道土方工程2000m³、清理垃圾等；羊坊村:道路两侧场地整理10000㎡、场地硬化1925㎡、道路硬化4329.71㎡、排水边沟1443m、湿陷性黄土地基处理工程、垃圾清运等。</t>
  </si>
  <si>
    <t>古城镇挂马沟村、羊坊村</t>
  </si>
  <si>
    <t>曹建刚、文小荣</t>
  </si>
  <si>
    <t xml:space="preserve">    全面改造农村出行问题，提升人居环境质量，改变村容村貌。</t>
  </si>
  <si>
    <t xml:space="preserve"> 彭阳县交岔乡交岔村巩固脱贫攻坚成果与乡村振兴示范村项目</t>
  </si>
  <si>
    <t xml:space="preserve">       道路工程：巷道混凝土硬化1719.5㎡、拆除并新建边沟180m、敷设DN750钢筋混凝土过路管涵12m；蓄水池工程：蓄水池加固维修1座、面包砖硬化237㎡、安砌混凝土道牙142m、敷设双壁波纹管（DE200）50m；其他工程：草坪砖硬化1220㎡、配置垃圾箱50个、广场周边及蓄水池周边场地平整12500㎡、土坎修整650m、学校南侧墙100m。</t>
  </si>
  <si>
    <t>交岔乡交岔村</t>
  </si>
  <si>
    <t>曹建刚、余德明</t>
  </si>
  <si>
    <t xml:space="preserve">   改善村基础设施及乡村面貌。</t>
  </si>
  <si>
    <t xml:space="preserve"> 彭阳县罗洼乡寨科村巩固脱贫攻坚成果与乡村振兴示范村项目</t>
  </si>
  <si>
    <t xml:space="preserve">         18cm厚水泥混凝土1950㎡、砂砾路面32730.62 ㎡、混凝土边沟560m、农户秋收晒场1500㎡、入户路砂化（含嵌草砖铺装）1827.38 ㎡、农户宅前、晒场周边整治土方30000 m³、土坎修整520m等。</t>
  </si>
  <si>
    <t>罗洼乡  寨科村</t>
  </si>
  <si>
    <t>曹建刚、陈彩云</t>
  </si>
  <si>
    <t xml:space="preserve">     1：提升农业生产基础设施水平。2：推动产业和特色种养业协同发展，进一步带动群众增收致富。3.完善公共服务设施，促进推动乡村振兴建设行动。</t>
  </si>
  <si>
    <t>自治区农业生产发展资金</t>
  </si>
  <si>
    <t xml:space="preserve"> 彭阳县小岔乡米沟村巩固脱贫攻坚成果与乡村振兴示范村项目</t>
  </si>
  <si>
    <t xml:space="preserve">       硬化道路6991.959㎡，增设路面防滑钢筋，新设钢筋混凝土警示柱18根，入户门铺设小青砖5600㎡、铺装面包砖4200㎡，配套混凝土道牙5000m等</t>
  </si>
  <si>
    <t>小岔乡米沟村</t>
  </si>
  <si>
    <t>曹建刚、王继东</t>
  </si>
  <si>
    <t xml:space="preserve">    改善村基础设施及乡村面貌。</t>
  </si>
  <si>
    <t xml:space="preserve"> 彭阳县红河镇宽坪村巩固脱贫攻坚成果与乡村振兴示范村项目</t>
  </si>
  <si>
    <t xml:space="preserve">        1、土方工程：拆除回填土方工程30000立方米、土方回填3000立方米。2、特色窑洞改造：窑洞墙面刷坡100平方米、夯土墙砌筑（土质）15米、土质地面整理修缮1200平方米；3、沿线挡墙建设：废旧玻璃瓶围墙建设500米、废旧瓦片墙建设800米、废旧木质围墙建设1600米；4、入户道路硬化：面包砖路面硬化5100平方米、混凝土路面3300平方米、过路排水管道安装103米（含清淤）103m等。</t>
  </si>
  <si>
    <t>红河镇宽坪村</t>
  </si>
  <si>
    <t>曹建刚、杨国儒</t>
  </si>
  <si>
    <t xml:space="preserve">    改善宽坪村人居环境，助力脱贫攻坚与乡村振兴有效衔接。</t>
  </si>
  <si>
    <t xml:space="preserve"> 彭阳县新集乡张湾村巩固脱贫攻坚成果与乡村振兴示范村项目</t>
  </si>
  <si>
    <t xml:space="preserve">       农户家便道铺设7342.7㎡，砌筑围墙墙2185m，护坡铺设草坪砖2880㎡，砼固化坡体1000㎡，生态宜居建设（栽植红梅杏1010株，栽植花椒树720株，栽植苹果树550株，栽植云杉650株)，村内垃圾清运1500m，土方1150m³等。</t>
  </si>
  <si>
    <t>新集乡                      张湾村</t>
  </si>
  <si>
    <t>曹建刚、马文龙</t>
  </si>
  <si>
    <t xml:space="preserve">    进一步改善张湾村现有村庄道路面貌，方便群众出行，提升群众生产生活水平。</t>
  </si>
  <si>
    <t xml:space="preserve"> 彭阳县孟塬乡虎山庄村巩固脱贫攻坚成果与乡村振兴示范村项目</t>
  </si>
  <si>
    <t xml:space="preserve">       入户道路硬化10条7192㎡，入户道路铺装8978㎡，砖砌围墙1500米，砖砌护坡85m，排水71.48m，庭院经济栽植整地6035㎡，边沟维修150m等。</t>
  </si>
  <si>
    <t>孟塬乡虎山庄村</t>
  </si>
  <si>
    <t>曹建刚、薛凯</t>
  </si>
  <si>
    <t xml:space="preserve">    改造提升排水设施；改善贫困村基础设施条件。</t>
  </si>
  <si>
    <t xml:space="preserve"> 彭阳县冯庄乡冯庄村巩固脱贫攻坚成果与乡村振兴示范村项目</t>
  </si>
  <si>
    <t xml:space="preserve">        混凝土道路总长度为1224.49m，安装混凝土道牙430m，新建混凝土边沟890m；场地混凝土硬化980㎡，铺设面包砖面积1513㎡，安砌混凝土道牙249m，砖砌护坡1402.95㎡，屋顶拆除面层并重新做防水503㎡，农贸市场及周边农户配置120L垃圾箱30个等。</t>
  </si>
  <si>
    <t>冯庄乡冯庄村</t>
  </si>
  <si>
    <t>曹建刚、张耀辉</t>
  </si>
  <si>
    <t xml:space="preserve">    改善冯庄村居住环境并促进当地经济发展。</t>
  </si>
  <si>
    <t xml:space="preserve"> 彭阳县草庙乡曹川村巩固脱贫攻坚成果与乡村振兴示范村项目</t>
  </si>
  <si>
    <t xml:space="preserve">        排水工程，其中：De400双壁波纹管946m、De315双壁波纹管512m、矩形钢筋混凝土检查井48座、10m³化粪池一座、拆除及恢复混凝土路面512㎡；蓄水池加固工程，其中：蓄水池加固土建、安砌混凝土道牙195m、安装绿色围网（高1.7m）165m、敷设双壁波纹管（De200）80m、蓄水池周围场地平整3500㎡、敷设DN325顶管20m；入户路铺装工程，其中：面包砖硬化1800㎡、安砌混凝土道牙200m、面包砖步道460m；道路工程，其中：3.5m宽硬化路3861.86㎡、2.5m宽硬化路1195㎡、过路管涵14m（2道）、梯形混凝土边沟598m；其他工程：土坎修整460m等。</t>
  </si>
  <si>
    <t>草庙乡
曹川村</t>
  </si>
  <si>
    <t>曹建刚、韩钊</t>
  </si>
  <si>
    <t xml:space="preserve">    改善贫困村基础设施条件。</t>
  </si>
  <si>
    <t>彭阳县城阳乡杨坪村巩固脱贫攻坚成果与乡村振兴示范村</t>
  </si>
  <si>
    <t xml:space="preserve">   一、土建工程。杨坪村：农户门前铺装219㎡，农户活动场地硬化543㎡，农户活动场地铺装1480㎡，农户入户道路铺装648㎡，沙坑54㎡，混凝土道牙957m，移动垃圾桶220个，固定垃圾桶30个，毛石挡土墙483.41m³，挖一般土方365.82m³，回填方1362.1m³，垫层52.26m³，PVC排水管80.89m，砂化路1091.76㎡；韩寨村：移动垃圾桶35个，固定垃圾桶10个。二、道路工程：硬化道路1740m，砂石道路1427m，涵洞6m，排水沟230m。三、排水工程：排水管道铺设750m，污水检查井8座，跌水井10座，化粪池30m³。</t>
  </si>
  <si>
    <t>城阳乡
杨坪村
韩寨村</t>
  </si>
  <si>
    <t>曹建刚、姚世平</t>
  </si>
  <si>
    <t xml:space="preserve">  提升旅游产业，强化基础设施，改善居住环境，培育富民产业。</t>
  </si>
  <si>
    <t>彭阳县红河镇上王村巩固脱贫攻坚成果与乡村振兴示范村</t>
  </si>
  <si>
    <t xml:space="preserve">    水泥路面1200平方米；入户道路硬化路面3500平方米；路面边坡修复3500平方米；路面边坡美化1500平方米；原有破损边坡拆除土方20000立方米等。</t>
  </si>
  <si>
    <t>红河镇上王村</t>
  </si>
  <si>
    <t xml:space="preserve">   改善贫困村基础设施条件和贫困人口居住环境。</t>
  </si>
  <si>
    <t>彭阳县新集乡沟口村巩固脱贫攻坚成果与乡村振兴示范村</t>
  </si>
  <si>
    <t xml:space="preserve">       入户面包砖铺设11510㎡，砖砌筑围墙2650m，村内垃圾清运1500m³，护坡铺设草坪砖1091.2㎡，生态宜居建设（栽植红梅杏1200株，栽植花椒树1000株，，栽植苹果树700株，栽植云杉500株)，排水边沟750m，漫水桥一座，土方1150m³。</t>
  </si>
  <si>
    <t>新集乡沟口村</t>
  </si>
  <si>
    <t>彭阳县白阳镇中庄村巩固脱贫攻坚成果与乡村振兴示范村</t>
  </si>
  <si>
    <t xml:space="preserve">       配置(40L)垃圾箱70组，(480L)垃圾桶10组，垃圾箱地坪硬化130㎡，土坎修整470m，混凝土边沟800m，敷设DN300钢筋混凝土管20m，入户路硬化41条16634.93㎡，吸粪车1辆（4m³），安砌红旗道牙700m等。</t>
  </si>
  <si>
    <t>白阳镇中庄村</t>
  </si>
  <si>
    <t>草畜产业项目</t>
  </si>
  <si>
    <t xml:space="preserve">       实施见犊补母3万头，每头奖补1000元。青贮50立方米以上饲草奖补45元/立方米，同一经营主体最高奖补3000元。完成饲草调制27万立方米；种植青贮玉米、甜高粱等青贮饲草每亩奖补种子款50元。新建青贮池7300座，每座最高奖补2000元。制作发放《彭阳肉牛标准化生产技术明白卡》1.5万张。调运饲草2万吨，外购麦草每吨补贴400元，外购玉米秸秆、稻草每吨补贴300元，外购青贮玉米每吨补贴200元。</t>
  </si>
  <si>
    <t>12个乡镇</t>
  </si>
  <si>
    <t>曹建刚</t>
  </si>
  <si>
    <t xml:space="preserve">   通过草畜产业项目实施，完善产业基础设施，推进我县肉牛品种培优，品质提升，促进产业高质量发展。</t>
  </si>
  <si>
    <t>青贮剂采购项目</t>
  </si>
  <si>
    <t xml:space="preserve">    采购青贮剂200公斤。</t>
  </si>
  <si>
    <t>彭阳县</t>
  </si>
  <si>
    <t>采购发放青贮剂200公斤。</t>
  </si>
  <si>
    <t>脱贫户（含监测户和“十二五”移民）产业扶持项目</t>
  </si>
  <si>
    <t xml:space="preserve">       补栏基础母牛0.7万头，基础母羊1.7万只，育肥猪1万头。2016年以来首次享受产业扶持的脱贫户和边缘户 ，引进或增加1头良种基础母牛奖补1500元，1只良种基础母羊奖补200元；已享受过产业扶持的脱贫户和边缘户，在原养殖数量的基础上，引进或增加1头良种基础母牛奖补1000元，1只良种基础母羊奖补150元。脱贫户存栏3头育肥猪，每头奖补300元。</t>
  </si>
  <si>
    <t xml:space="preserve">    补栏基础母牛0.7万头，基础母羊1.7万只，育肥猪1万头。</t>
  </si>
  <si>
    <t>朝那鸡养殖</t>
  </si>
  <si>
    <t xml:space="preserve">      饲养1000只以上朝那鸡（包括其他肉鸡品种，蛋鸡品种除外）每只奖补4元。奖补45万只。</t>
  </si>
  <si>
    <t>促进朝那鸡养殖标准化、规模化发展。</t>
  </si>
  <si>
    <t>新集乡太寺村饲草调制配送中心建设项目</t>
  </si>
  <si>
    <t xml:space="preserve">    平整硬化场地2000平方米，建设服务用房150平方米、调制大棚1000平方米。采购饲草收割、籽粒破碎、包膜、装载及运输等一体化大型机械设备一套。</t>
  </si>
  <si>
    <t>新集乡                           太寺村</t>
  </si>
  <si>
    <t xml:space="preserve">    项目建成后，由所属村集体负责经营，可以发展壮大村级集体经济收入，服务周边群众，切实提升白草洼、太寺、赵沟、沟口等村及周边农户牛羊等家畜科学化养殖水平，助推全乡草畜产业扩量、提质、增效，高质量健康发展。</t>
  </si>
  <si>
    <t>新集乡张湾饲草调制配送中心建设项目</t>
  </si>
  <si>
    <t xml:space="preserve">        硬化饲草存放场地500平方米，采购饲草收割、籽粒破碎、包膜、装载及运输等一体化大型机械设备一套等。</t>
  </si>
  <si>
    <t>新集乡                           张湾村</t>
  </si>
  <si>
    <t xml:space="preserve">    项目建成后，由所属村集体负责经营，可以发展壮大村级集体经济收入，服务周边群众，切实提升张湾、何山、白河、周庄、大火等村及周边农户牛羊等家畜科学化养殖水平，助推全乡草畜产业扩量、提质、增效，高质量健康发展。</t>
  </si>
  <si>
    <t>新集乡姚河饲料加工调制配送中心建设项目</t>
  </si>
  <si>
    <t xml:space="preserve">    平整硬化场地2000平方米，建设服务用房150平方米、加工调制车间500平方米、原材料和成品库房501平方米等。采购大中型饲料加工、包装、装载及运输等一体化机械设备一套。</t>
  </si>
  <si>
    <t>新集乡                           姚河村</t>
  </si>
  <si>
    <t xml:space="preserve">    项目建成后，由所属村集体负责经营，可以发展壮大村级集体经济收入，服务周边群众，提升团结、谢寨、周庄、大火、上蔡、峁堡、新集、白林等10村及周边农户牛羊等家畜科学化养殖水平，助推全乡草畜产业扩量、提质、增效，高质量健康发展。</t>
  </si>
  <si>
    <t>蔬菜产业项目</t>
  </si>
  <si>
    <t xml:space="preserve">       新建标准化新型钢架结构大棚奖补23元/平方米，新建新型钢架结构塑料大棚21.02万平方米；连片种植2亩以上露地辣椒奖补500元/亩，单个种类叶菜连片种植2亩以上奖补300元/亩，开发露地蔬菜3750亩；新型经营主体新建6000平方米以上连栋大棚，每平方米奖补50元，共奖补7000平方米；采购“彭阳辣椒”包装箱3万个，保温泡沫箱0.5万个。</t>
  </si>
  <si>
    <t xml:space="preserve">    新建新型钢架结构塑料大棚3.75万平方米，开发露地蔬菜638亩。</t>
  </si>
  <si>
    <t>有机蔬菜园区创建</t>
  </si>
  <si>
    <t xml:space="preserve">    在红河现代农业园区创建有机蔬菜基地300亩。</t>
  </si>
  <si>
    <t xml:space="preserve">   创建有机蔬菜园区，带动全县蔬菜产业品质提升。</t>
  </si>
  <si>
    <t>彭阳县特色种植项目</t>
  </si>
  <si>
    <t xml:space="preserve">     种植张杂谷5万亩。</t>
  </si>
  <si>
    <t xml:space="preserve">    扶持农户种植张杂谷优良品种小杂粮，带动我县杂粮品种培优。</t>
  </si>
  <si>
    <t>旱作农业及残膜回收利用项目</t>
  </si>
  <si>
    <t xml:space="preserve">       采购发放农用地膜10万亩，每亩政府奖补40元；回收农用残膜5714.852吨，加工颗粒1620吨，残膜回收每公斤奖补1元，加工造粒每吨奖补600元。</t>
  </si>
  <si>
    <t xml:space="preserve">    采购发放农用地膜，促进种植业产品品质提升。</t>
  </si>
  <si>
    <t>“2652”模式肉牛高标准示范村建设项目</t>
  </si>
  <si>
    <t xml:space="preserve">       在白阳崾岘，古城刘沟门、黄甫，红河文沟，新集上马洼、新集等6个村建设“2652”模式肉牛高标准示范村。对达到“2652”模式肉牛高标准示范村的示范户每户补助8万元。</t>
  </si>
  <si>
    <t xml:space="preserve">   创建肉牛养殖示范村，提升肉就养殖水平，带动养殖户增收。</t>
  </si>
  <si>
    <t>“5350”模式高标准示范村建设项目</t>
  </si>
  <si>
    <t xml:space="preserve">   在白阳刘台、陡坡，冯庄小园子、冯庄、虎崾岘、上湾，王洼陡沟、团庄、邓岔，小岔米沟、小岔、吊岔，草庙周庄、张街、包山、刘塬，古城王大户、小岔沟，红河徐塬、黑牛沟，交岔关台、庙庄，罗洼崾岘、寨科，孟塬小石沟、虎山庄、双树、牛塬，城阳韩寨、杨塬等30个村建设“5350”模式肉牛高标准示范村。对达到“5350”模式肉牛高标准示范村的示范户每户补助0.4万元。</t>
  </si>
  <si>
    <t>彭阳县孟塬乡何岘村肉牛养殖示范园区</t>
  </si>
  <si>
    <t xml:space="preserve">      新建肉牛养殖示范园区，养殖暖棚2栋，配套饲草贮存大棚1栋及围墙大门场地硬化等配套基础设施；新建饲草配送中心一处，配套青贮机、打包机等农业机械、生产设备。</t>
  </si>
  <si>
    <t>孟塬乡何岘村</t>
  </si>
  <si>
    <t>2021年</t>
  </si>
  <si>
    <t xml:space="preserve">    通过肉牛养殖区带动群众发展种养，增加就业岗位，带动群众发展养殖、草畜产业，增加群众经济收入。</t>
  </si>
  <si>
    <t>古城皇甫移民点养殖园区改扩建项目</t>
  </si>
  <si>
    <t xml:space="preserve">     新建积粪场、积草场、消毒等基础设施。</t>
  </si>
  <si>
    <t>完善移民点产业设施，扶持移民发展产业</t>
  </si>
  <si>
    <t>彭阳县2021年高标准农田建设项目</t>
  </si>
  <si>
    <t xml:space="preserve">     新修高标准农田7.1万亩（含小岔乡耳城薄弱村1000亩）。</t>
  </si>
  <si>
    <t>白阳镇、王洼镇、冯庄乡等</t>
  </si>
  <si>
    <t xml:space="preserve">    提高土地质量，增加粮食产量。</t>
  </si>
  <si>
    <t>彭阳县2021年朝那鸡保种项目</t>
  </si>
  <si>
    <t xml:space="preserve">    第十世代种鸡3000只，第十一世代种鸡3000只；采购种鸡饲料、玉米麸皮、雇工劳务费、疫苗兽药等</t>
  </si>
  <si>
    <t xml:space="preserve">       通过朝那鸡保种项目实施，保护和提升我县生态鸡品种培优。</t>
  </si>
  <si>
    <t>数字牧业建设项目</t>
  </si>
  <si>
    <t xml:space="preserve">       加快基础母牛管理系统建设，采购RFID电子耳标18万枚，建设智慧牧场综合溯源监管平台1个，推进农产品质量全程追溯。</t>
  </si>
  <si>
    <t xml:space="preserve">    加快基础母牛管理系统建设，采购RFID电子耳标18万枚，建设智慧牧场综合溯源监管平台1个，推进农产品质量全程追溯。</t>
  </si>
  <si>
    <t>技术模式创新项目</t>
  </si>
  <si>
    <t xml:space="preserve">    安排绿色养殖、朝那鸡种群保护、饲料配方、饲草调制、同期发情、性控技术和动物B超、可视输精和蔬菜新技术、新品种、新设施、新设备等。</t>
  </si>
  <si>
    <t xml:space="preserve">    引进推广先进技术，提高农业产业效益。</t>
  </si>
  <si>
    <t>彭阳县乡镇兽医服务体系建设项目</t>
  </si>
  <si>
    <t xml:space="preserve">    对彭阳县红河镇、新集乡、古城镇、小岔乡、王洼镇5个兽医站进行新建；对城阳乡、罗洼乡、孟塬乡、交岔乡、冯庄乡5各乡镇兽医站进行维修。改扩建彭阳县兽医实验室，增加PCR实验室。</t>
  </si>
  <si>
    <t xml:space="preserve">    完善兽医服务体系，提升养殖业发展能力。</t>
  </si>
  <si>
    <t>农产品质量认证</t>
  </si>
  <si>
    <t xml:space="preserve">    对当年获得的国家地理标志认证、有机认证、绿色认证，以及进入全国名特优新农产品目录的农产品，分别给予15万元、10万元、8万元和6万元奖补。同一企业、同一产品同时获得多个产品认证的，按最高奖补标准只奖补一次。</t>
  </si>
  <si>
    <t xml:space="preserve">    通过获得国家地理标志认证、有机认证、绿色认证，提高农产品附加值，增加农户收入。</t>
  </si>
  <si>
    <t>红河镇宽坪村蔬菜产业基地附属设施建设项目</t>
  </si>
  <si>
    <t xml:space="preserve">    新建蔬菜冷库800平方米配套附属设备设施。</t>
  </si>
  <si>
    <t xml:space="preserve">    带动宽坪、什字、上王等村群众发展产业。</t>
  </si>
  <si>
    <t>彭阳县2021年红河镇宽坪村高效节水灌溉项目</t>
  </si>
  <si>
    <t xml:space="preserve">     一、土地平整工程：平田整地土方量为17.63万m3，深耕面积750亩，机浅旋面积750亩，增施有机肥面积750亩。
     二、灌溉和排水工程。1、水源及首部工程：规划新建500m3晾晒池4座、配套过滤及施肥管理房4座、同时配套附属设施；2、田间管网工程：铺设供水管道1条，铺设干管3条，铺设分干管7条，竖管0.636公里，支管长64.583公里，喷头立管长13.928公里，360 º旋转喷头8705个；3、建筑物工程：各类阀井23座，管道镇墩18座，管线穿硬化路顶管3处；4、电力改造工程。
    三、道路工程。新修农田道路3.01km，田间道路1.43km，混凝土生产道路0.385k。
</t>
  </si>
  <si>
    <t xml:space="preserve">    新增和改善灌溉达标面积750亩 、年新增主要农产品生产能力72.15万公斤、项目区年直接受益农户数量52户、项目区直接受益农业人口数 208人 、项目区直接受益农民年纯收入增加总额   39.57万元、项目区公众满意度 百分比100%</t>
  </si>
  <si>
    <t xml:space="preserve">   </t>
  </si>
  <si>
    <t>节约型农业建设项目</t>
  </si>
  <si>
    <t xml:space="preserve">    对当年配套滴灌、喷灌、水肥一体化等设施设备的农业生产基地每亩奖补300元，共奖补0.17万亩。</t>
  </si>
  <si>
    <t xml:space="preserve">    完善产业基础设施，促进产业高质量发展。</t>
  </si>
  <si>
    <t>自然资源局</t>
  </si>
  <si>
    <t>彭阳县2021年村庄和庭院经济林建设项目</t>
  </si>
  <si>
    <t xml:space="preserve">      在2021年农村人居环境整治示范的8个行政村实施村庄、道路及庭院经济林2500亩。</t>
  </si>
  <si>
    <t>杨坪、宽坪、上王、张湾、沟口、挂马沟、中庄、阳洼</t>
  </si>
  <si>
    <t>王克祥</t>
  </si>
  <si>
    <t xml:space="preserve">    进一步整治提升农村人居环境，建设美丽宜居乡村，促进巩固拓展脱贫攻坚成果与乡村振兴有效衔接。</t>
  </si>
  <si>
    <t>彭阳县2021年农村人居环境整治提升项目</t>
  </si>
  <si>
    <t xml:space="preserve">       在2021年农村人居环境整治示范的7个行政村实施村庄、道路及庭院经济林2500亩。</t>
  </si>
  <si>
    <t>曹川、交岔、冯庄、虎山庄、米沟、寨科、王洼</t>
  </si>
  <si>
    <t>2021年“四个一”林草产业示范推广工程“一棵树”庭院经济林项目</t>
  </si>
  <si>
    <t xml:space="preserve">        发展庭院花椒1000亩、红梅3000亩、苹果2500亩；搭建矮化自根砧苹果防雹网1150.7亩。</t>
  </si>
  <si>
    <t xml:space="preserve">   扶持建档立卡贫困户及边缘户发展庭院经济林产业，增加收入，增强发展后劲。</t>
  </si>
  <si>
    <t>五</t>
  </si>
  <si>
    <t>住建局</t>
  </si>
  <si>
    <t>劳务移民安置点基础设施维修及人居环境改造项目</t>
  </si>
  <si>
    <t xml:space="preserve">       对全县4个县内劳务移民安置点1923户6979人已损坏的上下水、卫生间、道路、供暖、垃圾回收设施、墙面、屋顶、楼道等公共基础设施进行维修和配置。（其中：1、屋顶维修15600平方米；2、院内排水处理500米；3、环境整治1300平方米；4、墙面局部维修4160平方米；5、楼道楼梯6600平方米；6、院内道路维修600米；7、电路改造3000米）。</t>
  </si>
  <si>
    <t>劳务移民点</t>
  </si>
  <si>
    <t>景德镇</t>
  </si>
  <si>
    <t xml:space="preserve">  移民居住环境和居住条件明显改善，农村生态环境得到有效保护，移民收入增加明显。移民搬迁整体效果良好。</t>
  </si>
  <si>
    <t>红河镇韩堡村居民点附属设施维修工程</t>
  </si>
  <si>
    <t>中央农村综合改革转移支付</t>
  </si>
  <si>
    <t xml:space="preserve">      钢筋混凝土排水检查井30座，双臂波纹管50米，维修路面3000平方米，安装路灯30盏。</t>
  </si>
  <si>
    <t>红河镇韩堡村</t>
  </si>
  <si>
    <t xml:space="preserve">      完善韩堡居民点附属设施功能，改善区域人居环境，为群众生产生活提供便利。</t>
  </si>
  <si>
    <t>彭阳县红河镇高速安置点基础配套工程</t>
  </si>
  <si>
    <t xml:space="preserve">        硬化混凝土道路715.2米，2736.32平方米，配套照明工程、给排水工程等</t>
  </si>
  <si>
    <t>红河镇</t>
  </si>
  <si>
    <t xml:space="preserve">      项目的建设为居民点住户提供一个环境优美、出行安全、管理规范的生活环境。</t>
  </si>
  <si>
    <t>“十二五”移民“多人多代”住房保障项目</t>
  </si>
  <si>
    <r>
      <rPr>
        <sz val="9"/>
        <rFont val="Nimbus Roman No9 L"/>
        <charset val="134"/>
      </rPr>
      <t xml:space="preserve">       </t>
    </r>
    <r>
      <rPr>
        <sz val="9"/>
        <rFont val="宋体"/>
        <charset val="134"/>
      </rPr>
      <t>对</t>
    </r>
    <r>
      <rPr>
        <sz val="9"/>
        <rFont val="Nimbus Roman No9 L"/>
        <charset val="134"/>
      </rPr>
      <t>37</t>
    </r>
    <r>
      <rPr>
        <sz val="9"/>
        <rFont val="宋体"/>
        <charset val="134"/>
      </rPr>
      <t>户</t>
    </r>
    <r>
      <rPr>
        <sz val="9"/>
        <rFont val="Nimbus Roman No9 L"/>
        <charset val="134"/>
      </rPr>
      <t>“</t>
    </r>
    <r>
      <rPr>
        <sz val="9"/>
        <rFont val="宋体"/>
        <charset val="134"/>
      </rPr>
      <t>十二五</t>
    </r>
    <r>
      <rPr>
        <sz val="9"/>
        <rFont val="Nimbus Roman No9 L"/>
        <charset val="134"/>
      </rPr>
      <t>”</t>
    </r>
    <r>
      <rPr>
        <sz val="9"/>
        <rFont val="宋体"/>
        <charset val="134"/>
      </rPr>
      <t>生态移民</t>
    </r>
    <r>
      <rPr>
        <sz val="9"/>
        <rFont val="Nimbus Roman No9 L"/>
        <charset val="134"/>
      </rPr>
      <t>“</t>
    </r>
    <r>
      <rPr>
        <sz val="9"/>
        <rFont val="宋体"/>
        <charset val="134"/>
      </rPr>
      <t>多人多代</t>
    </r>
    <r>
      <rPr>
        <sz val="9"/>
        <rFont val="Nimbus Roman No9 L"/>
        <charset val="134"/>
      </rPr>
      <t>”</t>
    </r>
    <r>
      <rPr>
        <sz val="9"/>
        <rFont val="宋体"/>
        <charset val="134"/>
      </rPr>
      <t>住房困难家庭，参照农村危房改造标准，建设人均</t>
    </r>
    <r>
      <rPr>
        <sz val="9"/>
        <rFont val="Nimbus Roman No9 L"/>
        <charset val="134"/>
      </rPr>
      <t>13</t>
    </r>
    <r>
      <rPr>
        <sz val="9"/>
        <rFont val="宋体"/>
        <charset val="134"/>
      </rPr>
      <t>平方米住房，最小建设面积不低于</t>
    </r>
    <r>
      <rPr>
        <sz val="9"/>
        <rFont val="Nimbus Roman No9 L"/>
        <charset val="134"/>
      </rPr>
      <t>40</t>
    </r>
    <r>
      <rPr>
        <sz val="9"/>
        <rFont val="宋体"/>
        <charset val="134"/>
      </rPr>
      <t>平方米，经住建局审核验收合格后，按每户</t>
    </r>
    <r>
      <rPr>
        <sz val="9"/>
        <rFont val="Nimbus Roman No9 L"/>
        <charset val="134"/>
      </rPr>
      <t>3</t>
    </r>
    <r>
      <rPr>
        <sz val="9"/>
        <rFont val="宋体"/>
        <charset val="134"/>
      </rPr>
      <t>万元的标准予以补助。</t>
    </r>
  </si>
  <si>
    <t xml:space="preserve">    解决移民户住房困难问题。</t>
  </si>
  <si>
    <t>危房改造</t>
  </si>
  <si>
    <r>
      <rPr>
        <sz val="9"/>
        <rFont val="Nimbus Roman No9 L"/>
        <charset val="134"/>
      </rPr>
      <t xml:space="preserve">        “</t>
    </r>
    <r>
      <rPr>
        <sz val="9"/>
        <rFont val="方正书宋_GBK"/>
        <charset val="134"/>
      </rPr>
      <t>六类户</t>
    </r>
    <r>
      <rPr>
        <sz val="9"/>
        <rFont val="Nimbus Roman No9 L"/>
        <charset val="134"/>
      </rPr>
      <t>”</t>
    </r>
    <r>
      <rPr>
        <sz val="9"/>
        <rFont val="宋体"/>
        <charset val="134"/>
      </rPr>
      <t>危房改造</t>
    </r>
    <r>
      <rPr>
        <sz val="9"/>
        <rFont val="Nimbus Roman No9 L"/>
        <charset val="134"/>
      </rPr>
      <t>115</t>
    </r>
    <r>
      <rPr>
        <sz val="9"/>
        <rFont val="宋体"/>
        <charset val="134"/>
      </rPr>
      <t>户，每户补助</t>
    </r>
    <r>
      <rPr>
        <sz val="9"/>
        <rFont val="Nimbus Roman No9 L"/>
        <charset val="134"/>
      </rPr>
      <t>3</t>
    </r>
    <r>
      <rPr>
        <sz val="9"/>
        <rFont val="宋体"/>
        <charset val="134"/>
      </rPr>
      <t>万元；抗震宜居农房加固133户，每户补助</t>
    </r>
    <r>
      <rPr>
        <sz val="9"/>
        <rFont val="Nimbus Roman No9 L"/>
        <charset val="134"/>
      </rPr>
      <t>1.2</t>
    </r>
    <r>
      <rPr>
        <sz val="9"/>
        <rFont val="方正书宋_GBK"/>
        <charset val="134"/>
      </rPr>
      <t>万元；抗震翻建233户，每户补助</t>
    </r>
    <r>
      <rPr>
        <sz val="9"/>
        <rFont val="Nimbus Roman No9 L"/>
        <charset val="134"/>
      </rPr>
      <t>2</t>
    </r>
    <r>
      <rPr>
        <sz val="9"/>
        <rFont val="方正书宋_GBK"/>
        <charset val="134"/>
      </rPr>
      <t>万元；</t>
    </r>
    <r>
      <rPr>
        <sz val="9"/>
        <rFont val="宋体"/>
        <charset val="134"/>
      </rPr>
      <t>住房面积不达标的62户，每户补助</t>
    </r>
    <r>
      <rPr>
        <sz val="9"/>
        <rFont val="Nimbus Roman No9 L"/>
        <charset val="134"/>
      </rPr>
      <t>1.5</t>
    </r>
    <r>
      <rPr>
        <sz val="9"/>
        <rFont val="方正书宋_GBK"/>
        <charset val="134"/>
      </rPr>
      <t>万元。</t>
    </r>
  </si>
  <si>
    <t xml:space="preserve">    解决农户住房困难问题，巩固脱贫攻坚成果。</t>
  </si>
  <si>
    <t>新集乡沟口农产品交易市场改造项目</t>
  </si>
  <si>
    <t xml:space="preserve">      新建轻钢大棚2座1100平方米，硬化场地3540平方米，新建铁艺围墙170米，大门1座，配套排水管网。</t>
  </si>
  <si>
    <t>新集乡                      沟口村</t>
  </si>
  <si>
    <t xml:space="preserve">    完善农产品交易市场功能，提升综合服务水平，进一步延长农业产业链，吸纳解决部分建档户稳定就业，切实增加农民群众收入。</t>
  </si>
  <si>
    <t>草庙村农产品交易市场</t>
  </si>
  <si>
    <t xml:space="preserve">      新建蔬菜交易大棚1620平方米、敞开式蔬菜交易大棚1260平方米、场地硬化12000平方米，配套排水及电气工程等相关基础设施。</t>
  </si>
  <si>
    <t>草庙村</t>
  </si>
  <si>
    <t xml:space="preserve">    为当地农副产品、日用百货及蔬菜瓜果提供交易市场，活跃市场、促进农产品流通，方便当地群众，增加农民收入。</t>
  </si>
  <si>
    <t>王洼镇石岔村农贸市场建设项目</t>
  </si>
  <si>
    <t xml:space="preserve">      新建447.2平方米轻钢结构交易大棚4座，市场内混凝土硬化1790平方米，市场内砂砾硬化3620平方米，铺设面包砖435平方米，围墙415米等。</t>
  </si>
  <si>
    <t>王洼镇石岔村</t>
  </si>
  <si>
    <t xml:space="preserve">    改善石岔村街道现有乱摆、乱卖现象，方便群众日常采购，提升群众生产生活水平，促进当地经济发展，建设美丽乡村。</t>
  </si>
  <si>
    <t>彭阳县王洼镇农贸市场建设项目</t>
  </si>
  <si>
    <t xml:space="preserve">      新建钢结构农贸大棚2座，车行混凝土路面470平方米，水泥砖硬化5588平方米，混凝土道牙549米等</t>
  </si>
  <si>
    <t>王洼镇李寨村</t>
  </si>
  <si>
    <t>通过对市场进行改造，加快农贸市场建设改造步伐，逐步改变现有农贸市场人车混杂、交通混乱、购物环境差、硬件设施简陋、容量狭小等问题，满足镇区居民日益增多的生活需求，逐步以环境优美、设施标准、功能完善、管理规范的新型市场取代传统的农贸市场，努力营造公平、卫生、安全、 放心的消费环境，确保人民群众身体健康和生命安全.</t>
  </si>
  <si>
    <t>六</t>
  </si>
  <si>
    <t>乡村振兴局</t>
  </si>
  <si>
    <t>红河镇何塬移民点基础设施建设项目</t>
  </si>
  <si>
    <t xml:space="preserve">    巷道拆除并硬化4400平方米，排水管网1270米，检查井32座，雨水篦子37套。</t>
  </si>
  <si>
    <t>红河镇何塬村</t>
  </si>
  <si>
    <t>陈宗惠</t>
  </si>
  <si>
    <t xml:space="preserve">     移民居住环境和居住条件明显改善，农村生态环境得到有效保护，移民生活质量明显提升。</t>
  </si>
  <si>
    <t>古城镇皇甫移民点基础设施建设项目</t>
  </si>
  <si>
    <t xml:space="preserve">        巷道拆除并硬化4700平方米，排水水管道3300米、检查井130处，雨水篦子55套，化粪池1座。</t>
  </si>
  <si>
    <t>古城镇皇甫村</t>
  </si>
  <si>
    <t xml:space="preserve">    移民居住环境和居住条件明显改善，农村生态环境得到有效保护，移民生活质量明显提升。</t>
  </si>
  <si>
    <t>新集乡团结移民点基础设施建设项目</t>
  </si>
  <si>
    <t xml:space="preserve">     巷道拆除1340平方米，道路硬化2750平方米，面包砖铺装6500平方米。</t>
  </si>
  <si>
    <t>新集乡团结村</t>
  </si>
  <si>
    <t>孟塬乡玉塬、草滩移民点基础设施建设项目</t>
  </si>
  <si>
    <t xml:space="preserve">         玉塬、何岘点：主道路翻新2500平方米，巷道维修(含拆除)2700平方米，道牙拆除并新做930米 。
        草滩移民点：巷道拆除并硬化1200平方米。</t>
  </si>
  <si>
    <t>孟塬乡玉塬村、草滩村</t>
  </si>
  <si>
    <t>草庙乡和谐移民点基础设施建设项目</t>
  </si>
  <si>
    <t xml:space="preserve">         拆除及重新硬化砼路面3000平方米，道牙710米，排水水管道410米，检查井12座，雨水篦子12套，护坡2600平方米。</t>
  </si>
  <si>
    <t>草庙乡和谐村</t>
  </si>
  <si>
    <t>贷款贴息项目</t>
  </si>
  <si>
    <t xml:space="preserve">        为符合条件的全县所有脱贫户、监测户扶贫小额贷款进行贴息。</t>
  </si>
  <si>
    <t xml:space="preserve">      带动脱贫户、监测户发展增收产业，增加收入，巩固脱贫攻坚成果。</t>
  </si>
  <si>
    <t>雨露计划项目</t>
  </si>
  <si>
    <t>培训</t>
  </si>
  <si>
    <t xml:space="preserve">         实施雨露计划项目1600人次。</t>
  </si>
  <si>
    <t xml:space="preserve">     扶持脱贫户及边缘户贫困学生完成学业，减少贫困家庭教育支出。</t>
  </si>
  <si>
    <t>七</t>
  </si>
  <si>
    <t>科技局</t>
  </si>
  <si>
    <t>中药材种植加工项目</t>
  </si>
  <si>
    <t xml:space="preserve">        扶持农户种植黄芪、黄芩、红花、板蓝根、艾草等中药材5000亩，引导企业、合作社、家庭农场种植中药材1.5万亩，全县种植各类中药材3万亩（含2020年验收后未兑现面积）；在草庙乡包山村，白阳镇中庄村建立中药材规范化种植及种苗繁育基地各1000亩；围绕冯庄乡等生态移民迁出区生态环境建设与修复，建设1.5万亩中药材野生资源修复与保护示范基地； 引进培育中药材龙头加工企业1家，引导中药材产业升级。</t>
  </si>
  <si>
    <t>全县12个乡镇</t>
  </si>
  <si>
    <t>刘惠</t>
  </si>
  <si>
    <t xml:space="preserve">    1、种植各类中药材3万亩，支持企业和合作社开展中药材初加工。年切片加工中药材1万吨，销售收入达到1亿元。2、建设中药材种苗繁育基地2个。3、引进培育中药材龙头企业1家。</t>
  </si>
  <si>
    <t>八</t>
  </si>
  <si>
    <t>文广局</t>
  </si>
  <si>
    <t>彭阳县红河村野王至高祖道路建设项目</t>
  </si>
  <si>
    <t xml:space="preserve">        硬化4.5米宽道路2.1公里，配套附属设施。</t>
  </si>
  <si>
    <t>红河镇红河村</t>
  </si>
  <si>
    <t>韩文涛</t>
  </si>
  <si>
    <t xml:space="preserve">    完善基础设施，解决出行难的问题。</t>
  </si>
  <si>
    <t>九</t>
  </si>
  <si>
    <t>就业创业和人才服务中心</t>
  </si>
  <si>
    <t>农村低收入家庭公益性岗位</t>
  </si>
  <si>
    <t>其它</t>
  </si>
  <si>
    <t xml:space="preserve">       为脱贫人口和边缘易致贫人口等低收入家庭购买公益性岗位650名；为移民户购买公益性岗位150个（其中城镇50个，农村100个）。</t>
  </si>
  <si>
    <t>虎秀乾</t>
  </si>
  <si>
    <t xml:space="preserve">   为脱贫户和边缘易致贫户、移民户安排公益性岗位，增加收入，巩固脱贫攻坚成果。</t>
  </si>
  <si>
    <t>附件3：</t>
  </si>
  <si>
    <t>彭阳县2021年统筹整合使用财政涉农资金情况统计表</t>
  </si>
  <si>
    <t xml:space="preserve">                       填报人及电话： 赵强   0954-7012576      </t>
  </si>
  <si>
    <t>资金名称</t>
  </si>
  <si>
    <t>科目</t>
  </si>
  <si>
    <t>金额</t>
  </si>
  <si>
    <t>未纳入统筹整合规模</t>
  </si>
  <si>
    <t>纳入统筹整合规模</t>
  </si>
  <si>
    <t>类</t>
  </si>
  <si>
    <t>款</t>
  </si>
  <si>
    <t>项</t>
  </si>
  <si>
    <t>小计</t>
  </si>
  <si>
    <t>原科目使用规模</t>
  </si>
  <si>
    <t>调整科目使用</t>
  </si>
  <si>
    <t>调整使用规模</t>
  </si>
  <si>
    <t>占比</t>
  </si>
  <si>
    <t>调整后科目</t>
  </si>
  <si>
    <t>A</t>
  </si>
  <si>
    <t>B</t>
  </si>
  <si>
    <t>F</t>
  </si>
  <si>
    <t>G</t>
  </si>
  <si>
    <t>H</t>
  </si>
  <si>
    <t>05</t>
  </si>
  <si>
    <t>03</t>
  </si>
  <si>
    <t>06</t>
  </si>
  <si>
    <t>总规模(A,包含该项资金的全部支出方向)</t>
  </si>
  <si>
    <t>01</t>
  </si>
  <si>
    <t>22</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</si>
  <si>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</si>
  <si>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</si>
  <si>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</si>
  <si>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</si>
  <si>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</si>
  <si>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</si>
  <si>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</si>
  <si>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</si>
  <si>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</si>
  <si>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</si>
  <si>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</si>
  <si>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02</t>
  </si>
  <si>
    <t>其中（B）：★天然林保护管理（天保工程区管护、天然林停伐管护）</t>
  </si>
  <si>
    <t>53</t>
  </si>
  <si>
    <t>07</t>
  </si>
  <si>
    <t>99</t>
  </si>
  <si>
    <t>35</t>
  </si>
  <si>
    <t>34</t>
  </si>
  <si>
    <t>21</t>
  </si>
  <si>
    <t>填报说明：金额（B）指县级收到或安排该项资金总规模，具体逻辑关系如下：B=C+D;未纳入统筹整合规模(C)指未纳入统筹整合方案，原渠道使用资金规模；纳入统筹整合规模指纳入统筹整合方案使用资金规模，具体逻辑关系如下：D=E+F,G=F/D。</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</si>
</sst>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yyyy&quot;年&quot;m&quot;月&quot;d&quot;日&quot;;@"/>
    <numFmt numFmtId="178" formatCode="0.00_);[Red]\(0.00\)"/>
    <numFmt numFmtId="179" formatCode="0_ "/>
  </numFmts>
  <fonts count="68">
    <font>
      <sz val="11"/>
      <color theme="1"/>
      <name val="宋体"/>
      <charset val="134"/>
      <scheme val="minor"/>
    </font>
    <font>
      <sz val="11"/>
      <name val="宋体"/>
      <charset val="134"/>
      <scheme val="minor"/>
    </font>
    <font>
      <sz val="11"/>
      <color theme="1"/>
      <name val="等线"/>
      <charset val="134"/>
    </font>
    <font>
      <sz val="20"/>
      <color theme="1"/>
      <name val="方正小标宋简体"/>
      <charset val="134"/>
    </font>
    <font>
      <sz val="9"/>
      <color theme="1"/>
      <name val="宋体"/>
      <charset val="134"/>
      <scheme val="minor"/>
    </font>
    <font>
      <b/>
      <sz val="9"/>
      <color theme="1"/>
      <name val="宋体"/>
      <charset val="134"/>
      <scheme val="minor"/>
    </font>
    <font>
      <b/>
      <sz val="9"/>
      <color indexed="8"/>
      <name val="宋体"/>
      <charset val="134"/>
      <scheme val="major"/>
    </font>
    <font>
      <b/>
      <sz val="9"/>
      <color indexed="8"/>
      <name val="宋体"/>
      <charset val="134"/>
    </font>
    <font>
      <b/>
      <sz val="9"/>
      <name val="宋体"/>
      <charset val="134"/>
    </font>
    <font>
      <b/>
      <sz val="9"/>
      <color indexed="8"/>
      <name val="Times New Roman"/>
      <charset val="134"/>
    </font>
    <font>
      <sz val="9"/>
      <name val="宋体"/>
      <charset val="134"/>
    </font>
    <font>
      <b/>
      <sz val="9"/>
      <color theme="1"/>
      <name val="Times New Roman"/>
      <charset val="134"/>
    </font>
    <font>
      <b/>
      <sz val="9"/>
      <name val="宋体"/>
      <charset val="134"/>
      <scheme val="minor"/>
    </font>
    <font>
      <sz val="9"/>
      <name val="仿宋_GB2312"/>
      <charset val="134"/>
    </font>
    <font>
      <sz val="9"/>
      <color rgb="FF000000"/>
      <name val="宋体"/>
      <charset val="134"/>
      <scheme val="minor"/>
    </font>
    <font>
      <sz val="9"/>
      <color theme="1"/>
      <name val="Times New Roman"/>
      <charset val="134"/>
    </font>
    <font>
      <sz val="11"/>
      <name val="宋体"/>
      <charset val="134"/>
    </font>
    <font>
      <b/>
      <sz val="12"/>
      <name val="宋体"/>
      <charset val="134"/>
    </font>
    <font>
      <sz val="10"/>
      <name val="楷体"/>
      <charset val="134"/>
    </font>
    <font>
      <b/>
      <sz val="10"/>
      <name val="宋体"/>
      <charset val="134"/>
    </font>
    <font>
      <sz val="10"/>
      <name val="宋体"/>
      <charset val="134"/>
    </font>
    <font>
      <b/>
      <sz val="11"/>
      <name val="宋体"/>
      <charset val="134"/>
      <scheme val="minor"/>
    </font>
    <font>
      <b/>
      <sz val="10"/>
      <name val="楷体"/>
      <charset val="134"/>
    </font>
    <font>
      <sz val="11"/>
      <name val="楷体"/>
      <charset val="134"/>
    </font>
    <font>
      <b/>
      <sz val="22"/>
      <name val="等线"/>
      <charset val="134"/>
    </font>
    <font>
      <sz val="9"/>
      <name val="楷体"/>
      <charset val="134"/>
    </font>
    <font>
      <sz val="8"/>
      <name val="宋体"/>
      <charset val="134"/>
    </font>
    <font>
      <sz val="9"/>
      <name val="宋体"/>
      <charset val="134"/>
      <scheme val="minor"/>
    </font>
    <font>
      <sz val="9"/>
      <name val="等线"/>
      <charset val="134"/>
    </font>
    <font>
      <b/>
      <sz val="9"/>
      <name val="楷体"/>
      <charset val="134"/>
    </font>
    <font>
      <sz val="9"/>
      <name val="Times New Roman"/>
      <charset val="134"/>
    </font>
    <font>
      <sz val="9"/>
      <name val="宋体"/>
      <charset val="134"/>
      <scheme val="major"/>
    </font>
    <font>
      <sz val="9"/>
      <name val="方正书宋_GBK"/>
      <charset val="134"/>
    </font>
    <font>
      <sz val="9"/>
      <name val="宋体"/>
      <charset val="0"/>
    </font>
    <font>
      <sz val="9"/>
      <name val="Times New Roman"/>
      <charset val="0"/>
    </font>
    <font>
      <sz val="9"/>
      <name val="Nimbus Roman No9 L"/>
      <charset val="134"/>
    </font>
    <font>
      <b/>
      <sz val="9"/>
      <name val="等线"/>
      <charset val="134"/>
    </font>
    <font>
      <sz val="12"/>
      <color theme="1"/>
      <name val="宋体"/>
      <charset val="134"/>
      <scheme val="minor"/>
    </font>
    <font>
      <sz val="18"/>
      <color theme="1"/>
      <name val="黑体"/>
      <charset val="134"/>
    </font>
    <font>
      <sz val="12"/>
      <color indexed="8"/>
      <name val="宋体"/>
      <charset val="134"/>
      <scheme val="major"/>
    </font>
    <font>
      <sz val="12"/>
      <color rgb="FF000000"/>
      <name val="宋体"/>
      <charset val="134"/>
    </font>
    <font>
      <sz val="9"/>
      <color theme="1"/>
      <name val="宋体"/>
      <charset val="134"/>
    </font>
    <font>
      <b/>
      <sz val="12"/>
      <color indexed="8"/>
      <name val="宋体"/>
      <charset val="134"/>
    </font>
    <font>
      <sz val="11"/>
      <color theme="1"/>
      <name val="Times New Roman"/>
      <charset val="134"/>
    </font>
    <font>
      <sz val="9"/>
      <color indexed="8"/>
      <name val="Times New Roman"/>
      <charset val="134"/>
    </font>
    <font>
      <sz val="12"/>
      <color theme="1"/>
      <name val="Times New Roman"/>
      <charset val="134"/>
    </font>
    <font>
      <sz val="11"/>
      <color theme="0"/>
      <name val="宋体"/>
      <charset val="0"/>
      <scheme val="minor"/>
    </font>
    <font>
      <sz val="11"/>
      <color indexed="8"/>
      <name val="宋体"/>
      <charset val="134"/>
    </font>
    <font>
      <sz val="11"/>
      <color theme="1"/>
      <name val="宋体"/>
      <charset val="0"/>
      <scheme val="minor"/>
    </font>
    <font>
      <b/>
      <sz val="13"/>
      <color theme="3"/>
      <name val="宋体"/>
      <charset val="134"/>
      <scheme val="minor"/>
    </font>
    <font>
      <b/>
      <sz val="11"/>
      <color rgb="FFFFFFFF"/>
      <name val="宋体"/>
      <charset val="0"/>
      <scheme val="minor"/>
    </font>
    <font>
      <sz val="12"/>
      <name val="宋体"/>
      <charset val="134"/>
    </font>
    <font>
      <b/>
      <sz val="18"/>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u/>
      <sz val="12"/>
      <color indexed="8"/>
      <name val="宋体"/>
      <charset val="134"/>
    </font>
  </fonts>
  <fills count="37">
    <fill>
      <patternFill patternType="none"/>
    </fill>
    <fill>
      <patternFill patternType="gray125"/>
    </fill>
    <fill>
      <patternFill patternType="solid">
        <fgColor theme="0" tint="-0.149937437055574"/>
        <bgColor indexed="64"/>
      </patternFill>
    </fill>
    <fill>
      <patternFill patternType="solid">
        <fgColor theme="0" tint="-0.249977111117893"/>
        <bgColor indexed="64"/>
      </patternFill>
    </fill>
    <fill>
      <patternFill patternType="solid">
        <fgColor theme="0" tint="-0.149998474074526"/>
        <bgColor indexed="64"/>
      </patternFill>
    </fill>
    <fill>
      <patternFill patternType="solid">
        <fgColor theme="0"/>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48" fillId="10" borderId="0" applyNumberFormat="0" applyBorder="0" applyAlignment="0" applyProtection="0">
      <alignment vertical="center"/>
    </xf>
    <xf numFmtId="0" fontId="53" fillId="13" borderId="16" applyNumberFormat="0" applyAlignment="0" applyProtection="0">
      <alignment vertical="center"/>
    </xf>
    <xf numFmtId="44" fontId="0" fillId="0" borderId="0" applyFont="0" applyFill="0" applyBorder="0" applyAlignment="0" applyProtection="0">
      <alignment vertical="center"/>
    </xf>
    <xf numFmtId="0" fontId="51" fillId="0" borderId="0">
      <alignment vertical="center"/>
    </xf>
    <xf numFmtId="41" fontId="0" fillId="0" borderId="0" applyFont="0" applyFill="0" applyBorder="0" applyAlignment="0" applyProtection="0">
      <alignment vertical="center"/>
    </xf>
    <xf numFmtId="0" fontId="48" fillId="16" borderId="0" applyNumberFormat="0" applyBorder="0" applyAlignment="0" applyProtection="0">
      <alignment vertical="center"/>
    </xf>
    <xf numFmtId="0" fontId="55" fillId="18" borderId="0" applyNumberFormat="0" applyBorder="0" applyAlignment="0" applyProtection="0">
      <alignment vertical="center"/>
    </xf>
    <xf numFmtId="43" fontId="0" fillId="0" borderId="0" applyFont="0" applyFill="0" applyBorder="0" applyAlignment="0" applyProtection="0">
      <alignment vertical="center"/>
    </xf>
    <xf numFmtId="0" fontId="46" fillId="20" borderId="0" applyNumberFormat="0" applyBorder="0" applyAlignment="0" applyProtection="0">
      <alignment vertical="center"/>
    </xf>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22" borderId="20" applyNumberFormat="0" applyFont="0" applyAlignment="0" applyProtection="0">
      <alignment vertical="center"/>
    </xf>
    <xf numFmtId="0" fontId="46" fillId="26"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3" fillId="0" borderId="14" applyNumberFormat="0" applyFill="0" applyAlignment="0" applyProtection="0">
      <alignment vertical="center"/>
    </xf>
    <xf numFmtId="0" fontId="49" fillId="0" borderId="14" applyNumberFormat="0" applyFill="0" applyAlignment="0" applyProtection="0">
      <alignment vertical="center"/>
    </xf>
    <xf numFmtId="0" fontId="46" fillId="30" borderId="0" applyNumberFormat="0" applyBorder="0" applyAlignment="0" applyProtection="0">
      <alignment vertical="center"/>
    </xf>
    <xf numFmtId="0" fontId="59" fillId="0" borderId="19" applyNumberFormat="0" applyFill="0" applyAlignment="0" applyProtection="0">
      <alignment vertical="center"/>
    </xf>
    <xf numFmtId="0" fontId="46" fillId="9" borderId="0" applyNumberFormat="0" applyBorder="0" applyAlignment="0" applyProtection="0">
      <alignment vertical="center"/>
    </xf>
    <xf numFmtId="0" fontId="54" fillId="17" borderId="17" applyNumberFormat="0" applyAlignment="0" applyProtection="0">
      <alignment vertical="center"/>
    </xf>
    <xf numFmtId="0" fontId="65" fillId="17" borderId="16" applyNumberFormat="0" applyAlignment="0" applyProtection="0">
      <alignment vertical="center"/>
    </xf>
    <xf numFmtId="0" fontId="50" fillId="12" borderId="15" applyNumberFormat="0" applyAlignment="0" applyProtection="0">
      <alignment vertical="center"/>
    </xf>
    <xf numFmtId="0" fontId="48" fillId="29" borderId="0" applyNumberFormat="0" applyBorder="0" applyAlignment="0" applyProtection="0">
      <alignment vertical="center"/>
    </xf>
    <xf numFmtId="0" fontId="46" fillId="15" borderId="0" applyNumberFormat="0" applyBorder="0" applyAlignment="0" applyProtection="0">
      <alignment vertical="center"/>
    </xf>
    <xf numFmtId="0" fontId="58" fillId="0" borderId="18" applyNumberFormat="0" applyFill="0" applyAlignment="0" applyProtection="0">
      <alignment vertical="center"/>
    </xf>
    <xf numFmtId="0" fontId="62" fillId="0" borderId="21" applyNumberFormat="0" applyFill="0" applyAlignment="0" applyProtection="0">
      <alignment vertical="center"/>
    </xf>
    <xf numFmtId="0" fontId="66" fillId="32" borderId="0" applyNumberFormat="0" applyBorder="0" applyAlignment="0" applyProtection="0">
      <alignment vertical="center"/>
    </xf>
    <xf numFmtId="0" fontId="64" fillId="31" borderId="0" applyNumberFormat="0" applyBorder="0" applyAlignment="0" applyProtection="0">
      <alignment vertical="center"/>
    </xf>
    <xf numFmtId="0" fontId="48" fillId="7" borderId="0" applyNumberFormat="0" applyBorder="0" applyAlignment="0" applyProtection="0">
      <alignment vertical="center"/>
    </xf>
    <xf numFmtId="0" fontId="46" fillId="11" borderId="0" applyNumberFormat="0" applyBorder="0" applyAlignment="0" applyProtection="0">
      <alignment vertical="center"/>
    </xf>
    <xf numFmtId="0" fontId="48" fillId="21" borderId="0" applyNumberFormat="0" applyBorder="0" applyAlignment="0" applyProtection="0">
      <alignment vertical="center"/>
    </xf>
    <xf numFmtId="0" fontId="48" fillId="34" borderId="0" applyNumberFormat="0" applyBorder="0" applyAlignment="0" applyProtection="0">
      <alignment vertical="center"/>
    </xf>
    <xf numFmtId="0" fontId="48" fillId="19" borderId="0" applyNumberFormat="0" applyBorder="0" applyAlignment="0" applyProtection="0">
      <alignment vertical="center"/>
    </xf>
    <xf numFmtId="0" fontId="51" fillId="0" borderId="0">
      <alignment vertical="center"/>
    </xf>
    <xf numFmtId="0" fontId="48" fillId="8" borderId="0" applyNumberFormat="0" applyBorder="0" applyAlignment="0" applyProtection="0">
      <alignment vertical="center"/>
    </xf>
    <xf numFmtId="0" fontId="46" fillId="36" borderId="0" applyNumberFormat="0" applyBorder="0" applyAlignment="0" applyProtection="0">
      <alignment vertical="center"/>
    </xf>
    <xf numFmtId="0" fontId="47" fillId="0" borderId="0" applyProtection="0"/>
    <xf numFmtId="0" fontId="46" fillId="28" borderId="0" applyNumberFormat="0" applyBorder="0" applyAlignment="0" applyProtection="0">
      <alignment vertical="center"/>
    </xf>
    <xf numFmtId="0" fontId="48" fillId="25" borderId="0" applyNumberFormat="0" applyBorder="0" applyAlignment="0" applyProtection="0">
      <alignment vertical="center"/>
    </xf>
    <xf numFmtId="0" fontId="48" fillId="35" borderId="0" applyNumberFormat="0" applyBorder="0" applyAlignment="0" applyProtection="0">
      <alignment vertical="center"/>
    </xf>
    <xf numFmtId="0" fontId="46" fillId="24" borderId="0" applyNumberFormat="0" applyBorder="0" applyAlignment="0" applyProtection="0">
      <alignment vertical="center"/>
    </xf>
    <xf numFmtId="0" fontId="0" fillId="0" borderId="0"/>
    <xf numFmtId="0" fontId="48" fillId="27" borderId="0" applyNumberFormat="0" applyBorder="0" applyAlignment="0" applyProtection="0">
      <alignment vertical="center"/>
    </xf>
    <xf numFmtId="0" fontId="46" fillId="14" borderId="0" applyNumberFormat="0" applyBorder="0" applyAlignment="0" applyProtection="0">
      <alignment vertical="center"/>
    </xf>
    <xf numFmtId="0" fontId="46" fillId="33" borderId="0" applyNumberFormat="0" applyBorder="0" applyAlignment="0" applyProtection="0">
      <alignment vertical="center"/>
    </xf>
    <xf numFmtId="0" fontId="48" fillId="23" borderId="0" applyNumberFormat="0" applyBorder="0" applyAlignment="0" applyProtection="0">
      <alignment vertical="center"/>
    </xf>
    <xf numFmtId="0" fontId="46" fillId="6" borderId="0" applyNumberFormat="0" applyBorder="0" applyAlignment="0" applyProtection="0">
      <alignment vertical="center"/>
    </xf>
    <xf numFmtId="0" fontId="47" fillId="0" borderId="0"/>
    <xf numFmtId="0" fontId="51" fillId="0" borderId="0">
      <alignment vertical="center"/>
    </xf>
  </cellStyleXfs>
  <cellXfs count="232">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10" fontId="0" fillId="0" borderId="0" xfId="0" applyNumberFormat="1" applyFont="1" applyFill="1" applyBorder="1" applyAlignment="1">
      <alignment vertical="center"/>
    </xf>
    <xf numFmtId="0" fontId="2" fillId="0" borderId="0" xfId="0" applyFont="1" applyFill="1" applyBorder="1" applyAlignment="1"/>
    <xf numFmtId="0" fontId="0" fillId="0" borderId="0" xfId="0"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2" borderId="2" xfId="0" applyFont="1" applyFill="1" applyBorder="1" applyAlignment="1">
      <alignment horizontal="center" vertical="center"/>
    </xf>
    <xf numFmtId="49" fontId="6" fillId="2" borderId="2" xfId="43" applyNumberFormat="1" applyFont="1" applyFill="1" applyBorder="1" applyAlignment="1">
      <alignment horizontal="center" vertical="center" wrapText="1"/>
    </xf>
    <xf numFmtId="0" fontId="5" fillId="2" borderId="2" xfId="0" applyFont="1" applyFill="1" applyBorder="1" applyAlignment="1">
      <alignment horizontal="left" vertical="center"/>
    </xf>
    <xf numFmtId="49" fontId="5" fillId="2" borderId="9"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7" fillId="3" borderId="2" xfId="43" applyNumberFormat="1" applyFont="1" applyFill="1" applyBorder="1" applyAlignment="1" applyProtection="1">
      <alignment horizontal="center" vertical="center" wrapText="1"/>
    </xf>
    <xf numFmtId="0" fontId="8" fillId="3" borderId="2" xfId="48" applyNumberFormat="1" applyFont="1" applyFill="1" applyBorder="1" applyAlignment="1" applyProtection="1">
      <alignment horizontal="center" vertical="center" wrapText="1"/>
    </xf>
    <xf numFmtId="0" fontId="9" fillId="3" borderId="2" xfId="43" applyNumberFormat="1" applyFont="1" applyFill="1" applyBorder="1" applyAlignment="1" applyProtection="1">
      <alignment horizontal="center" vertical="center" wrapText="1"/>
      <protection locked="0"/>
    </xf>
    <xf numFmtId="0" fontId="8" fillId="0" borderId="2" xfId="48" applyNumberFormat="1" applyFont="1" applyFill="1" applyBorder="1" applyAlignment="1" applyProtection="1">
      <alignment horizontal="center" vertical="center" wrapText="1"/>
    </xf>
    <xf numFmtId="0" fontId="10" fillId="0" borderId="2" xfId="48" applyNumberFormat="1" applyFont="1" applyFill="1" applyBorder="1" applyAlignment="1" applyProtection="1">
      <alignment horizontal="left" vertical="center" wrapText="1"/>
    </xf>
    <xf numFmtId="0" fontId="11" fillId="0" borderId="2" xfId="0"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0" fontId="10" fillId="0" borderId="2" xfId="48" applyNumberFormat="1" applyFont="1" applyFill="1" applyBorder="1" applyAlignment="1" applyProtection="1">
      <alignment horizontal="center" vertical="center" wrapText="1"/>
    </xf>
    <xf numFmtId="0" fontId="10" fillId="0" borderId="9" xfId="48" applyNumberFormat="1" applyFont="1" applyFill="1" applyBorder="1" applyAlignment="1" applyProtection="1">
      <alignment horizontal="left" vertical="center" wrapText="1"/>
    </xf>
    <xf numFmtId="0" fontId="10" fillId="0" borderId="11" xfId="48" applyNumberFormat="1" applyFont="1" applyFill="1" applyBorder="1" applyAlignment="1" applyProtection="1">
      <alignment horizontal="left" vertical="center" wrapText="1"/>
    </xf>
    <xf numFmtId="0" fontId="10" fillId="0" borderId="9" xfId="48" applyNumberFormat="1" applyFont="1" applyFill="1" applyBorder="1" applyAlignment="1" applyProtection="1">
      <alignment horizontal="left" vertical="center" wrapText="1" shrinkToFit="1"/>
    </xf>
    <xf numFmtId="0" fontId="10" fillId="0" borderId="10" xfId="48" applyNumberFormat="1" applyFont="1" applyFill="1" applyBorder="1" applyAlignment="1" applyProtection="1">
      <alignment horizontal="left" vertical="center" wrapText="1" shrinkToFit="1"/>
    </xf>
    <xf numFmtId="0" fontId="10" fillId="0" borderId="11" xfId="48" applyNumberFormat="1" applyFont="1" applyFill="1" applyBorder="1" applyAlignment="1" applyProtection="1">
      <alignment horizontal="left" vertical="center" wrapText="1" shrinkToFit="1"/>
    </xf>
    <xf numFmtId="49" fontId="9" fillId="3" borderId="2" xfId="43"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3" fillId="0" borderId="0" xfId="0" applyFont="1" applyFill="1" applyBorder="1" applyAlignment="1">
      <alignment horizontal="right" vertical="center"/>
    </xf>
    <xf numFmtId="10" fontId="3" fillId="0" borderId="0" xfId="0" applyNumberFormat="1" applyFont="1" applyFill="1" applyBorder="1" applyAlignment="1">
      <alignment horizontal="center" vertical="center"/>
    </xf>
    <xf numFmtId="10"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10" fontId="5" fillId="0" borderId="2"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0" fontId="6" fillId="2" borderId="2" xfId="43" applyNumberFormat="1" applyFont="1" applyFill="1" applyBorder="1" applyAlignment="1">
      <alignment horizontal="center" vertical="center" wrapText="1"/>
    </xf>
    <xf numFmtId="176" fontId="5" fillId="2" borderId="2" xfId="0" applyNumberFormat="1" applyFont="1" applyFill="1" applyBorder="1" applyAlignment="1">
      <alignment horizontal="right" vertical="center" wrapText="1"/>
    </xf>
    <xf numFmtId="49" fontId="14" fillId="2" borderId="2" xfId="0" applyNumberFormat="1" applyFont="1" applyFill="1" applyBorder="1" applyAlignment="1">
      <alignment horizontal="center" vertical="center"/>
    </xf>
    <xf numFmtId="176" fontId="15" fillId="0" borderId="2" xfId="0" applyNumberFormat="1" applyFont="1" applyFill="1" applyBorder="1" applyAlignment="1" applyProtection="1">
      <alignment horizontal="center" vertical="center"/>
      <protection locked="0"/>
    </xf>
    <xf numFmtId="176" fontId="11" fillId="0" borderId="2" xfId="0" applyNumberFormat="1" applyFont="1" applyFill="1" applyBorder="1" applyAlignment="1" applyProtection="1">
      <alignment horizontal="center" vertical="center"/>
      <protection locked="0"/>
    </xf>
    <xf numFmtId="176" fontId="15" fillId="0" borderId="2" xfId="0" applyNumberFormat="1" applyFont="1" applyFill="1" applyBorder="1" applyAlignment="1">
      <alignment horizontal="center" vertical="center"/>
    </xf>
    <xf numFmtId="176" fontId="9" fillId="3" borderId="2" xfId="43" applyNumberFormat="1" applyFont="1" applyFill="1" applyBorder="1" applyAlignment="1" applyProtection="1">
      <alignment horizontal="center" vertical="center" wrapText="1"/>
      <protection locked="0"/>
    </xf>
    <xf numFmtId="0" fontId="14" fillId="2" borderId="2" xfId="0" applyFont="1" applyFill="1" applyBorder="1" applyAlignment="1">
      <alignment horizontal="right" vertical="center"/>
    </xf>
    <xf numFmtId="0" fontId="15" fillId="0" borderId="2" xfId="0" applyFont="1" applyFill="1" applyBorder="1" applyAlignment="1">
      <alignment horizontal="center" vertical="center"/>
    </xf>
    <xf numFmtId="0" fontId="7" fillId="0" borderId="2" xfId="54"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0" fontId="4" fillId="3" borderId="2" xfId="0" applyFont="1" applyFill="1" applyBorder="1" applyAlignment="1">
      <alignment vertical="center"/>
    </xf>
    <xf numFmtId="176" fontId="4" fillId="3" borderId="2" xfId="0" applyNumberFormat="1" applyFont="1" applyFill="1" applyBorder="1" applyAlignment="1">
      <alignment vertical="center"/>
    </xf>
    <xf numFmtId="0" fontId="8" fillId="0" borderId="0" xfId="54" applyNumberFormat="1" applyFont="1" applyFill="1" applyBorder="1" applyAlignment="1">
      <alignment horizontal="left" vertical="center" wrapText="1"/>
    </xf>
    <xf numFmtId="49" fontId="8" fillId="0" borderId="0" xfId="54"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8" fillId="0" borderId="0" xfId="54" applyNumberFormat="1" applyFont="1" applyFill="1" applyBorder="1" applyAlignment="1">
      <alignment horizontal="right" vertical="center" wrapText="1"/>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0" fillId="0" borderId="0" xfId="0" applyFont="1" applyFill="1" applyBorder="1" applyAlignment="1">
      <alignment horizontal="center" vertical="center"/>
    </xf>
    <xf numFmtId="0" fontId="23"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1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25"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0" fontId="25" fillId="0" borderId="2" xfId="0"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177" fontId="10"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2" xfId="0" applyFont="1" applyFill="1" applyBorder="1" applyAlignment="1">
      <alignment vertical="center" wrapText="1"/>
    </xf>
    <xf numFmtId="0" fontId="27" fillId="0" borderId="2" xfId="0" applyFont="1" applyFill="1" applyBorder="1">
      <alignment vertical="center"/>
    </xf>
    <xf numFmtId="0" fontId="10" fillId="0"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177" fontId="27" fillId="0" borderId="2" xfId="0" applyNumberFormat="1" applyFont="1" applyFill="1" applyBorder="1" applyAlignment="1">
      <alignment horizontal="center" vertical="center" wrapText="1"/>
    </xf>
    <xf numFmtId="177" fontId="10" fillId="0" borderId="2" xfId="0" applyNumberFormat="1" applyFont="1" applyFill="1" applyBorder="1" applyAlignment="1">
      <alignment horizontal="left" vertical="center" wrapText="1"/>
    </xf>
    <xf numFmtId="0" fontId="27" fillId="0" borderId="2" xfId="55" applyNumberFormat="1" applyFont="1" applyFill="1" applyBorder="1" applyAlignment="1">
      <alignment horizontal="center" vertical="center" wrapText="1"/>
    </xf>
    <xf numFmtId="0" fontId="27" fillId="0" borderId="2" xfId="0" applyFont="1" applyFill="1" applyBorder="1" applyAlignment="1">
      <alignment horizontal="left" vertical="center" wrapText="1"/>
    </xf>
    <xf numFmtId="0" fontId="28" fillId="0" borderId="2" xfId="19" applyNumberFormat="1" applyFont="1" applyFill="1" applyBorder="1" applyAlignment="1" applyProtection="1">
      <alignment horizontal="center" vertical="center" wrapText="1"/>
    </xf>
    <xf numFmtId="178" fontId="10" fillId="0" borderId="2" xfId="0" applyNumberFormat="1" applyFont="1" applyFill="1" applyBorder="1" applyAlignment="1">
      <alignment horizontal="center" vertical="center" wrapText="1"/>
    </xf>
    <xf numFmtId="0" fontId="10" fillId="0" borderId="2" xfId="54" applyNumberFormat="1" applyFont="1" applyFill="1" applyBorder="1" applyAlignment="1">
      <alignment horizontal="center" vertical="center" wrapText="1"/>
    </xf>
    <xf numFmtId="179" fontId="10" fillId="0" borderId="2" xfId="0" applyNumberFormat="1" applyFont="1" applyFill="1" applyBorder="1" applyAlignment="1">
      <alignment horizontal="center" vertical="center" wrapText="1"/>
    </xf>
    <xf numFmtId="177" fontId="27" fillId="0" borderId="8" xfId="0" applyNumberFormat="1" applyFont="1" applyFill="1" applyBorder="1" applyAlignment="1">
      <alignment horizontal="center" vertical="center" wrapText="1"/>
    </xf>
    <xf numFmtId="0" fontId="27" fillId="0" borderId="8" xfId="55" applyNumberFormat="1" applyFont="1" applyFill="1" applyBorder="1" applyAlignment="1">
      <alignment horizontal="center" vertical="center" wrapText="1"/>
    </xf>
    <xf numFmtId="0" fontId="27" fillId="0" borderId="8" xfId="0" applyFont="1" applyFill="1" applyBorder="1" applyAlignment="1">
      <alignment horizontal="center" vertical="center" wrapText="1"/>
    </xf>
    <xf numFmtId="177" fontId="27" fillId="0" borderId="13" xfId="0" applyNumberFormat="1" applyFont="1" applyFill="1" applyBorder="1" applyAlignment="1">
      <alignment horizontal="center" vertical="center" wrapText="1"/>
    </xf>
    <xf numFmtId="0" fontId="27" fillId="0" borderId="13" xfId="55"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10" fillId="0" borderId="2" xfId="54" applyFont="1" applyFill="1" applyBorder="1" applyAlignment="1">
      <alignment horizontal="center" vertical="center" wrapText="1"/>
    </xf>
    <xf numFmtId="0" fontId="25"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2" xfId="55" applyNumberFormat="1" applyFont="1" applyFill="1" applyBorder="1" applyAlignment="1">
      <alignment horizontal="center" vertical="center" wrapText="1"/>
    </xf>
    <xf numFmtId="0" fontId="25" fillId="0" borderId="2" xfId="0" applyFont="1" applyFill="1" applyBorder="1" applyAlignment="1">
      <alignment horizontal="left" vertical="center"/>
    </xf>
    <xf numFmtId="0" fontId="25" fillId="0" borderId="2" xfId="0" applyFont="1" applyFill="1" applyBorder="1" applyAlignment="1">
      <alignment horizontal="center" vertical="center"/>
    </xf>
    <xf numFmtId="0" fontId="10" fillId="0" borderId="2" xfId="55" applyNumberFormat="1" applyFont="1" applyFill="1" applyBorder="1" applyAlignment="1">
      <alignment vertical="center" wrapText="1"/>
    </xf>
    <xf numFmtId="0" fontId="10" fillId="0" borderId="2" xfId="4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55" applyNumberFormat="1" applyFont="1" applyFill="1" applyBorder="1" applyAlignment="1" applyProtection="1">
      <alignment horizontal="center" vertical="center" wrapText="1"/>
    </xf>
    <xf numFmtId="0" fontId="29" fillId="0" borderId="2" xfId="0" applyFont="1" applyFill="1" applyBorder="1" applyAlignment="1">
      <alignment horizontal="center" vertical="center"/>
    </xf>
    <xf numFmtId="0" fontId="27" fillId="0" borderId="2" xfId="55" applyNumberFormat="1" applyFont="1" applyFill="1" applyBorder="1" applyAlignment="1">
      <alignment horizontal="left" vertical="center" wrapText="1"/>
    </xf>
    <xf numFmtId="0" fontId="30"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8" fillId="0" borderId="2" xfId="0" applyFont="1" applyFill="1" applyBorder="1" applyAlignment="1">
      <alignment horizontal="center" vertical="center"/>
    </xf>
    <xf numFmtId="0" fontId="10" fillId="0" borderId="2" xfId="55" applyNumberFormat="1" applyFont="1" applyFill="1" applyBorder="1" applyAlignment="1">
      <alignment horizontal="left" vertical="center" wrapText="1"/>
    </xf>
    <xf numFmtId="0" fontId="32" fillId="0" borderId="2" xfId="55"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2" xfId="55"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2" xfId="55" applyNumberFormat="1" applyFont="1" applyFill="1" applyBorder="1" applyAlignment="1">
      <alignment horizontal="left" vertical="center" wrapText="1"/>
    </xf>
    <xf numFmtId="0" fontId="27" fillId="0" borderId="2" xfId="19" applyNumberFormat="1" applyFont="1" applyFill="1" applyBorder="1" applyAlignment="1" applyProtection="1">
      <alignment horizontal="center" vertical="center" wrapText="1"/>
    </xf>
    <xf numFmtId="0" fontId="27" fillId="0" borderId="2" xfId="19" applyNumberFormat="1" applyFont="1" applyFill="1" applyBorder="1" applyAlignment="1" applyProtection="1">
      <alignment horizontal="left" vertical="center" wrapText="1"/>
    </xf>
    <xf numFmtId="0" fontId="8" fillId="0" borderId="2" xfId="55" applyNumberFormat="1" applyFont="1" applyFill="1" applyBorder="1" applyAlignment="1">
      <alignment horizontal="center" vertical="center" wrapText="1"/>
    </xf>
    <xf numFmtId="0" fontId="25" fillId="0" borderId="2" xfId="55" applyNumberFormat="1" applyFont="1" applyFill="1" applyBorder="1" applyAlignment="1">
      <alignment horizontal="center" vertical="center" wrapText="1"/>
    </xf>
    <xf numFmtId="0" fontId="29" fillId="0" borderId="2" xfId="55" applyNumberFormat="1" applyFont="1" applyFill="1" applyBorder="1" applyAlignment="1">
      <alignment horizontal="left" vertical="center" wrapText="1"/>
    </xf>
    <xf numFmtId="0" fontId="29" fillId="0" borderId="2" xfId="55" applyNumberFormat="1" applyFont="1" applyFill="1" applyBorder="1" applyAlignment="1">
      <alignment horizontal="center" vertical="center" wrapText="1"/>
    </xf>
    <xf numFmtId="0" fontId="35" fillId="0" borderId="8"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0" fillId="0" borderId="2" xfId="55"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2" xfId="0" applyFont="1" applyFill="1" applyBorder="1" applyAlignment="1">
      <alignment horizontal="justify" vertical="center" wrapText="1"/>
    </xf>
    <xf numFmtId="0" fontId="32" fillId="0" borderId="2" xfId="0" applyFont="1" applyFill="1" applyBorder="1" applyAlignment="1">
      <alignment horizontal="left" vertical="center" wrapText="1"/>
    </xf>
    <xf numFmtId="0" fontId="34" fillId="0" borderId="2" xfId="55"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176" fontId="27" fillId="0" borderId="2" xfId="0" applyNumberFormat="1" applyFont="1" applyFill="1" applyBorder="1" applyAlignment="1">
      <alignment horizontal="center" vertical="center"/>
    </xf>
    <xf numFmtId="0" fontId="27" fillId="0" borderId="2" xfId="0" applyFont="1" applyFill="1" applyBorder="1" applyAlignment="1" applyProtection="1">
      <alignment horizontal="center" vertical="center" wrapText="1"/>
    </xf>
    <xf numFmtId="0" fontId="27" fillId="0" borderId="2" xfId="0" applyFont="1" applyFill="1" applyBorder="1" applyAlignment="1">
      <alignment horizontal="justify" vertical="center" indent="2"/>
    </xf>
    <xf numFmtId="0" fontId="8" fillId="0" borderId="2" xfId="55" applyNumberFormat="1" applyFont="1" applyFill="1" applyBorder="1" applyAlignment="1">
      <alignment horizontal="left" vertical="center" wrapText="1"/>
    </xf>
    <xf numFmtId="0" fontId="36" fillId="0" borderId="2" xfId="0" applyFont="1" applyFill="1" applyBorder="1" applyAlignment="1">
      <alignment horizontal="center" vertical="center"/>
    </xf>
    <xf numFmtId="0" fontId="25" fillId="0" borderId="2" xfId="0" applyFont="1" applyFill="1" applyBorder="1" applyAlignment="1">
      <alignment horizontal="left" vertical="center" wrapText="1"/>
    </xf>
    <xf numFmtId="0" fontId="27" fillId="0" borderId="2" xfId="0" applyFont="1" applyFill="1" applyBorder="1" applyAlignment="1">
      <alignment horizontal="left" vertical="center" wrapText="1" indent="2"/>
    </xf>
    <xf numFmtId="0" fontId="33" fillId="0" borderId="2" xfId="0" applyFont="1" applyFill="1" applyBorder="1" applyAlignment="1">
      <alignment horizontal="center" vertical="center"/>
    </xf>
    <xf numFmtId="0" fontId="37"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39" fillId="0" borderId="1" xfId="43" applyNumberFormat="1" applyFont="1" applyFill="1" applyBorder="1" applyAlignment="1" applyProtection="1">
      <alignment horizontal="left" vertical="center" wrapText="1"/>
      <protection locked="0"/>
    </xf>
    <xf numFmtId="0" fontId="39" fillId="0" borderId="1" xfId="43" applyNumberFormat="1" applyFont="1" applyFill="1" applyBorder="1" applyAlignment="1">
      <alignment vertical="center" wrapText="1"/>
    </xf>
    <xf numFmtId="0" fontId="40" fillId="0" borderId="1" xfId="43" applyNumberFormat="1" applyFont="1" applyFill="1" applyBorder="1" applyAlignment="1" applyProtection="1">
      <alignment horizontal="left" vertical="center" wrapText="1"/>
      <protection locked="0"/>
    </xf>
    <xf numFmtId="0" fontId="6" fillId="0" borderId="2" xfId="43" applyNumberFormat="1" applyFont="1" applyFill="1" applyBorder="1" applyAlignment="1">
      <alignment horizontal="center" vertical="center" wrapText="1"/>
    </xf>
    <xf numFmtId="0" fontId="6" fillId="4" borderId="9" xfId="43" applyNumberFormat="1" applyFont="1" applyFill="1" applyBorder="1" applyAlignment="1">
      <alignment horizontal="center" vertical="center" wrapText="1"/>
    </xf>
    <xf numFmtId="0" fontId="6" fillId="4" borderId="10" xfId="43" applyNumberFormat="1" applyFont="1" applyFill="1" applyBorder="1" applyAlignment="1">
      <alignment horizontal="center" vertical="center" wrapText="1"/>
    </xf>
    <xf numFmtId="0" fontId="6" fillId="4" borderId="11" xfId="43" applyNumberFormat="1" applyFont="1" applyFill="1" applyBorder="1" applyAlignment="1">
      <alignment horizontal="center" vertical="center" wrapText="1"/>
    </xf>
    <xf numFmtId="0" fontId="6" fillId="4" borderId="13" xfId="43" applyNumberFormat="1" applyFont="1" applyFill="1" applyBorder="1" applyAlignment="1">
      <alignment horizontal="center" vertical="center" wrapText="1"/>
    </xf>
    <xf numFmtId="0" fontId="6" fillId="4" borderId="2" xfId="43" applyNumberFormat="1" applyFont="1" applyFill="1" applyBorder="1" applyAlignment="1">
      <alignment horizontal="center" vertical="center" wrapText="1"/>
    </xf>
    <xf numFmtId="0" fontId="7" fillId="4" borderId="9" xfId="43" applyNumberFormat="1" applyFont="1" applyFill="1" applyBorder="1" applyAlignment="1" applyProtection="1">
      <alignment horizontal="center" vertical="center" wrapText="1"/>
    </xf>
    <xf numFmtId="0" fontId="7" fillId="4" borderId="10" xfId="43" applyNumberFormat="1" applyFont="1" applyFill="1" applyBorder="1" applyAlignment="1" applyProtection="1">
      <alignment horizontal="center" vertical="center" wrapText="1"/>
    </xf>
    <xf numFmtId="0" fontId="7" fillId="4" borderId="11" xfId="43" applyNumberFormat="1" applyFont="1" applyFill="1" applyBorder="1" applyAlignment="1" applyProtection="1">
      <alignment horizontal="center" vertical="center" wrapText="1"/>
    </xf>
    <xf numFmtId="0" fontId="9" fillId="4" borderId="2" xfId="43" applyNumberFormat="1" applyFont="1" applyFill="1" applyBorder="1" applyAlignment="1" applyProtection="1">
      <alignment horizontal="center" vertical="center" wrapText="1"/>
      <protection locked="0"/>
    </xf>
    <xf numFmtId="176" fontId="9" fillId="4" borderId="2" xfId="43" applyNumberFormat="1" applyFont="1" applyFill="1" applyBorder="1" applyAlignment="1" applyProtection="1">
      <alignment horizontal="center" vertical="center" shrinkToFit="1"/>
      <protection locked="0"/>
    </xf>
    <xf numFmtId="0" fontId="7" fillId="4" borderId="2" xfId="43" applyNumberFormat="1" applyFont="1" applyFill="1" applyBorder="1" applyAlignment="1" applyProtection="1">
      <alignment horizontal="center" vertical="center" wrapText="1"/>
    </xf>
    <xf numFmtId="0" fontId="8" fillId="4" borderId="2" xfId="48"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protection locked="0"/>
    </xf>
    <xf numFmtId="0" fontId="27" fillId="0" borderId="2" xfId="48" applyNumberFormat="1" applyFont="1" applyFill="1" applyBorder="1" applyAlignment="1" applyProtection="1">
      <alignment horizontal="left" vertical="center" wrapText="1"/>
    </xf>
    <xf numFmtId="0" fontId="15" fillId="0" borderId="2"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27" fillId="0" borderId="9" xfId="48" applyNumberFormat="1" applyFont="1" applyFill="1" applyBorder="1" applyAlignment="1" applyProtection="1">
      <alignment horizontal="left" vertical="center" wrapText="1"/>
    </xf>
    <xf numFmtId="0" fontId="27" fillId="0" borderId="10" xfId="48" applyNumberFormat="1" applyFont="1" applyFill="1" applyBorder="1" applyAlignment="1" applyProtection="1">
      <alignment horizontal="left" vertical="center" wrapText="1"/>
    </xf>
    <xf numFmtId="0" fontId="27" fillId="0" borderId="11" xfId="48" applyNumberFormat="1" applyFont="1" applyFill="1" applyBorder="1" applyAlignment="1" applyProtection="1">
      <alignment horizontal="left" vertical="center" wrapText="1"/>
    </xf>
    <xf numFmtId="0" fontId="8" fillId="0" borderId="8" xfId="48" applyNumberFormat="1" applyFont="1" applyFill="1" applyBorder="1" applyAlignment="1" applyProtection="1">
      <alignment horizontal="center" vertical="center" wrapText="1"/>
    </xf>
    <xf numFmtId="0" fontId="10" fillId="0" borderId="8" xfId="48" applyNumberFormat="1" applyFont="1" applyFill="1" applyBorder="1" applyAlignment="1" applyProtection="1">
      <alignment horizontal="center" vertical="center" wrapText="1"/>
    </xf>
    <xf numFmtId="0" fontId="10" fillId="0" borderId="2" xfId="48" applyNumberFormat="1" applyFont="1" applyFill="1" applyBorder="1" applyAlignment="1" applyProtection="1">
      <alignment vertical="center" wrapText="1"/>
    </xf>
    <xf numFmtId="0" fontId="8" fillId="0" borderId="12" xfId="48" applyNumberFormat="1" applyFont="1" applyFill="1" applyBorder="1" applyAlignment="1" applyProtection="1">
      <alignment horizontal="center" vertical="center" wrapText="1"/>
    </xf>
    <xf numFmtId="0" fontId="10" fillId="0" borderId="12" xfId="48" applyNumberFormat="1" applyFont="1" applyFill="1" applyBorder="1" applyAlignment="1" applyProtection="1">
      <alignment horizontal="center" vertical="center" wrapText="1"/>
    </xf>
    <xf numFmtId="31" fontId="41" fillId="5" borderId="2" xfId="0" applyNumberFormat="1" applyFont="1" applyFill="1" applyBorder="1" applyAlignment="1" applyProtection="1">
      <alignment vertical="center" wrapText="1"/>
    </xf>
    <xf numFmtId="0" fontId="41" fillId="5" borderId="2" xfId="0" applyFont="1" applyFill="1" applyBorder="1" applyAlignment="1" applyProtection="1">
      <alignment vertical="center" wrapText="1"/>
    </xf>
    <xf numFmtId="0" fontId="8" fillId="0" borderId="13" xfId="48" applyNumberFormat="1" applyFont="1" applyFill="1" applyBorder="1" applyAlignment="1" applyProtection="1">
      <alignment horizontal="center" vertical="center" wrapText="1"/>
    </xf>
    <xf numFmtId="0" fontId="10" fillId="0" borderId="13" xfId="48" applyNumberFormat="1" applyFont="1" applyFill="1" applyBorder="1" applyAlignment="1" applyProtection="1">
      <alignment horizontal="center" vertical="center" wrapText="1"/>
    </xf>
    <xf numFmtId="176" fontId="11" fillId="4" borderId="2" xfId="0" applyNumberFormat="1" applyFont="1" applyFill="1" applyBorder="1" applyAlignment="1" applyProtection="1">
      <alignment horizontal="center" vertical="center"/>
      <protection locked="0"/>
    </xf>
    <xf numFmtId="0" fontId="27" fillId="0" borderId="9"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176" fontId="15" fillId="4" borderId="2" xfId="0" applyNumberFormat="1" applyFont="1" applyFill="1" applyBorder="1" applyAlignment="1" applyProtection="1">
      <alignment horizontal="center" vertical="center"/>
      <protection locked="0"/>
    </xf>
    <xf numFmtId="0" fontId="7" fillId="0" borderId="2" xfId="43" applyNumberFormat="1" applyFont="1" applyFill="1" applyBorder="1" applyAlignment="1" applyProtection="1">
      <alignment horizontal="center" vertical="center" wrapText="1"/>
    </xf>
    <xf numFmtId="0" fontId="42" fillId="0" borderId="4" xfId="43" applyNumberFormat="1" applyFont="1" applyFill="1" applyBorder="1" applyAlignment="1" applyProtection="1">
      <alignment horizontal="center" vertical="center" wrapText="1"/>
    </xf>
    <xf numFmtId="0" fontId="43" fillId="4" borderId="4" xfId="0" applyFont="1" applyFill="1" applyBorder="1" applyAlignment="1" applyProtection="1">
      <alignment horizontal="center" vertical="center"/>
      <protection locked="0"/>
    </xf>
    <xf numFmtId="0" fontId="39" fillId="0" borderId="1" xfId="43" applyNumberFormat="1" applyFont="1" applyFill="1" applyBorder="1" applyAlignment="1">
      <alignment horizontal="center" vertical="center" wrapText="1"/>
    </xf>
    <xf numFmtId="0" fontId="39" fillId="0" borderId="1" xfId="43" applyNumberFormat="1" applyFont="1" applyFill="1" applyBorder="1" applyAlignment="1" applyProtection="1">
      <alignment horizontal="center" vertical="center" wrapText="1"/>
      <protection locked="0"/>
    </xf>
    <xf numFmtId="0" fontId="15" fillId="4" borderId="2" xfId="0" applyFont="1" applyFill="1" applyBorder="1" applyAlignment="1">
      <alignment horizontal="center" vertical="center"/>
    </xf>
    <xf numFmtId="0" fontId="43" fillId="0" borderId="4" xfId="0" applyFont="1" applyFill="1" applyBorder="1" applyAlignment="1">
      <alignment horizontal="center" vertical="center"/>
    </xf>
    <xf numFmtId="0" fontId="6" fillId="0" borderId="2" xfId="43" applyNumberFormat="1" applyFont="1" applyFill="1" applyBorder="1" applyAlignment="1">
      <alignment horizontal="center" vertical="center"/>
    </xf>
    <xf numFmtId="0" fontId="6" fillId="4" borderId="2" xfId="43" applyNumberFormat="1" applyFont="1" applyFill="1" applyBorder="1" applyAlignment="1">
      <alignment horizontal="center" vertical="center"/>
    </xf>
    <xf numFmtId="0" fontId="44" fillId="4" borderId="2" xfId="43" applyNumberFormat="1" applyFont="1" applyFill="1" applyBorder="1" applyAlignment="1" applyProtection="1">
      <alignment horizontal="center" vertical="center"/>
      <protection locked="0"/>
    </xf>
    <xf numFmtId="0" fontId="43" fillId="0" borderId="0" xfId="0" applyFont="1" applyFill="1" applyBorder="1" applyAlignment="1">
      <alignment vertical="center"/>
    </xf>
    <xf numFmtId="0" fontId="15" fillId="4" borderId="2" xfId="0" applyFont="1" applyFill="1" applyBorder="1" applyAlignment="1" applyProtection="1">
      <alignment vertical="center"/>
      <protection locked="0"/>
    </xf>
    <xf numFmtId="0" fontId="45" fillId="0" borderId="0" xfId="0" applyFont="1" applyFill="1" applyBorder="1" applyAlignment="1">
      <alignment vertical="center"/>
    </xf>
    <xf numFmtId="0" fontId="15" fillId="0" borderId="2" xfId="0" applyFont="1" applyFill="1" applyBorder="1" applyAlignment="1" applyProtection="1">
      <alignment vertical="center"/>
      <protection locked="0"/>
    </xf>
    <xf numFmtId="0" fontId="43" fillId="0" borderId="4" xfId="0" applyFont="1" applyFill="1" applyBorder="1" applyAlignment="1" applyProtection="1">
      <alignment vertical="center"/>
      <protection locked="0"/>
    </xf>
  </cellXfs>
  <cellStyles count="56">
    <cellStyle name="常规" xfId="0" builtinId="0"/>
    <cellStyle name="货币[0]" xfId="1" builtinId="7"/>
    <cellStyle name="20% - 强调文字颜色 3" xfId="2" builtinId="38"/>
    <cellStyle name="输入" xfId="3" builtinId="20"/>
    <cellStyle name="货币" xfId="4" builtinId="4"/>
    <cellStyle name="常规 10 10 2 2 2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49"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农村公路行政村通畅工程建议计划表格" xfId="40"/>
    <cellStyle name="40% - 强调文字颜色 2" xfId="41" builtinId="35"/>
    <cellStyle name="强调文字颜色 3" xfId="42" builtinId="37"/>
    <cellStyle name="常规 2_2-1统计表_1"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_通达工程西部计划2003-11-20_计划空白表" xfId="55"/>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workbookViewId="0">
      <selection activeCell="B20" sqref="B20:E20"/>
    </sheetView>
  </sheetViews>
  <sheetFormatPr defaultColWidth="8.875" defaultRowHeight="13.5"/>
  <cols>
    <col min="1" max="1" width="4.125" style="8" customWidth="1"/>
    <col min="2" max="2" width="10.25" style="8" customWidth="1"/>
    <col min="3" max="3" width="1.875" style="8" hidden="1" customWidth="1"/>
    <col min="4" max="4" width="4.625" style="8" hidden="1" customWidth="1"/>
    <col min="5" max="5" width="23.3083333333333" style="8" customWidth="1"/>
    <col min="6" max="6" width="9.525" style="8" customWidth="1"/>
    <col min="7" max="7" width="9.375" style="8" customWidth="1"/>
    <col min="8" max="8" width="11.1333333333333" style="8" customWidth="1"/>
    <col min="9" max="9" width="10.25" style="8" customWidth="1"/>
    <col min="10" max="10" width="9.125" style="8" customWidth="1"/>
    <col min="11" max="11" width="7.25" style="8" customWidth="1"/>
    <col min="12" max="12" width="8.25" style="8" customWidth="1"/>
    <col min="13" max="13" width="9.375" style="8" customWidth="1"/>
    <col min="14" max="14" width="6.75" style="8" customWidth="1"/>
    <col min="15" max="15" width="6.375" style="8" customWidth="1"/>
    <col min="16" max="16" width="6.125" style="8" customWidth="1"/>
    <col min="17" max="17" width="5.875" style="8" customWidth="1"/>
    <col min="18" max="18" width="4" style="8" customWidth="1"/>
    <col min="19" max="16384" width="8.875" style="8"/>
  </cols>
  <sheetData>
    <row r="1" s="8" customFormat="1" spans="1:1">
      <c r="A1" s="8" t="s">
        <v>0</v>
      </c>
    </row>
    <row r="2" s="8" customFormat="1" ht="22.5" spans="1:18">
      <c r="A2" s="179" t="s">
        <v>1</v>
      </c>
      <c r="B2" s="179"/>
      <c r="C2" s="179"/>
      <c r="D2" s="179"/>
      <c r="E2" s="179"/>
      <c r="F2" s="179"/>
      <c r="G2" s="179"/>
      <c r="H2" s="179"/>
      <c r="I2" s="179"/>
      <c r="J2" s="179"/>
      <c r="K2" s="179"/>
      <c r="L2" s="179"/>
      <c r="M2" s="179"/>
      <c r="N2" s="179"/>
      <c r="O2" s="179"/>
      <c r="P2" s="179"/>
      <c r="Q2" s="179"/>
      <c r="R2" s="179"/>
    </row>
    <row r="3" s="8" customFormat="1" ht="27" customHeight="1" spans="1:18">
      <c r="A3" s="180" t="s">
        <v>2</v>
      </c>
      <c r="B3" s="180"/>
      <c r="C3" s="180"/>
      <c r="D3" s="180"/>
      <c r="E3" s="180"/>
      <c r="F3" s="181"/>
      <c r="G3" s="182" t="s">
        <v>3</v>
      </c>
      <c r="H3" s="180"/>
      <c r="I3" s="180"/>
      <c r="J3" s="180"/>
      <c r="K3" s="220" t="s">
        <v>4</v>
      </c>
      <c r="L3" s="220"/>
      <c r="M3" s="221"/>
      <c r="N3" s="221"/>
      <c r="O3" s="221" t="s">
        <v>5</v>
      </c>
      <c r="P3" s="221"/>
      <c r="Q3" s="221"/>
      <c r="R3" s="221"/>
    </row>
    <row r="4" s="8" customFormat="1" ht="20" customHeight="1" spans="1:18">
      <c r="A4" s="183" t="s">
        <v>6</v>
      </c>
      <c r="B4" s="183" t="s">
        <v>7</v>
      </c>
      <c r="C4" s="183"/>
      <c r="D4" s="183"/>
      <c r="E4" s="183"/>
      <c r="F4" s="183" t="s">
        <v>8</v>
      </c>
      <c r="G4" s="183"/>
      <c r="H4" s="183" t="s">
        <v>9</v>
      </c>
      <c r="I4" s="183"/>
      <c r="J4" s="183"/>
      <c r="K4" s="183" t="s">
        <v>10</v>
      </c>
      <c r="L4" s="183" t="s">
        <v>11</v>
      </c>
      <c r="M4" s="183"/>
      <c r="N4" s="183"/>
      <c r="O4" s="183"/>
      <c r="P4" s="183"/>
      <c r="Q4" s="183"/>
      <c r="R4" s="224" t="s">
        <v>12</v>
      </c>
    </row>
    <row r="5" s="8" customFormat="1" ht="15" customHeight="1" spans="1:18">
      <c r="A5" s="183"/>
      <c r="B5" s="183"/>
      <c r="C5" s="183"/>
      <c r="D5" s="183"/>
      <c r="E5" s="183"/>
      <c r="F5" s="183"/>
      <c r="G5" s="183"/>
      <c r="H5" s="183"/>
      <c r="I5" s="183"/>
      <c r="J5" s="183"/>
      <c r="K5" s="183"/>
      <c r="L5" s="183" t="s">
        <v>13</v>
      </c>
      <c r="M5" s="183" t="s">
        <v>14</v>
      </c>
      <c r="N5" s="183" t="s">
        <v>15</v>
      </c>
      <c r="O5" s="183"/>
      <c r="P5" s="183"/>
      <c r="Q5" s="183"/>
      <c r="R5" s="224"/>
    </row>
    <row r="6" s="8" customFormat="1" ht="28" customHeight="1" spans="1:18">
      <c r="A6" s="183"/>
      <c r="B6" s="183"/>
      <c r="C6" s="183"/>
      <c r="D6" s="183"/>
      <c r="E6" s="183"/>
      <c r="F6" s="183" t="s">
        <v>16</v>
      </c>
      <c r="G6" s="183" t="s">
        <v>17</v>
      </c>
      <c r="H6" s="183" t="s">
        <v>18</v>
      </c>
      <c r="I6" s="183" t="s">
        <v>19</v>
      </c>
      <c r="J6" s="183" t="s">
        <v>20</v>
      </c>
      <c r="K6" s="183"/>
      <c r="L6" s="183"/>
      <c r="M6" s="183"/>
      <c r="N6" s="183" t="s">
        <v>21</v>
      </c>
      <c r="O6" s="183" t="s">
        <v>22</v>
      </c>
      <c r="P6" s="183" t="s">
        <v>23</v>
      </c>
      <c r="Q6" s="183" t="s">
        <v>24</v>
      </c>
      <c r="R6" s="224"/>
    </row>
    <row r="7" s="8" customFormat="1" ht="20" customHeight="1" spans="1:18">
      <c r="A7" s="184"/>
      <c r="B7" s="185"/>
      <c r="C7" s="185"/>
      <c r="D7" s="185"/>
      <c r="E7" s="186"/>
      <c r="F7" s="187" t="s">
        <v>25</v>
      </c>
      <c r="G7" s="187" t="s">
        <v>26</v>
      </c>
      <c r="H7" s="188" t="s">
        <v>27</v>
      </c>
      <c r="I7" s="188" t="s">
        <v>28</v>
      </c>
      <c r="J7" s="188" t="s">
        <v>29</v>
      </c>
      <c r="K7" s="188" t="s">
        <v>30</v>
      </c>
      <c r="L7" s="188" t="s">
        <v>31</v>
      </c>
      <c r="M7" s="188" t="s">
        <v>32</v>
      </c>
      <c r="N7" s="188" t="s">
        <v>33</v>
      </c>
      <c r="O7" s="188" t="s">
        <v>34</v>
      </c>
      <c r="P7" s="188" t="s">
        <v>35</v>
      </c>
      <c r="Q7" s="188" t="s">
        <v>36</v>
      </c>
      <c r="R7" s="225"/>
    </row>
    <row r="8" s="8" customFormat="1" ht="22" customHeight="1" spans="1:19">
      <c r="A8" s="189" t="s">
        <v>37</v>
      </c>
      <c r="B8" s="190"/>
      <c r="C8" s="190"/>
      <c r="D8" s="190"/>
      <c r="E8" s="191"/>
      <c r="F8" s="192">
        <f t="shared" ref="F8:J8" si="0">F9+F45+F57+F58</f>
        <v>67643.53</v>
      </c>
      <c r="G8" s="193">
        <f t="shared" si="0"/>
        <v>78606.1</v>
      </c>
      <c r="H8" s="192">
        <f t="shared" si="0"/>
        <v>41696.84</v>
      </c>
      <c r="I8" s="192">
        <f t="shared" si="0"/>
        <v>60288</v>
      </c>
      <c r="J8" s="192">
        <f t="shared" si="0"/>
        <v>55027</v>
      </c>
      <c r="K8" s="192"/>
      <c r="L8" s="192">
        <v>30192</v>
      </c>
      <c r="M8" s="192">
        <v>27516</v>
      </c>
      <c r="N8" s="192">
        <v>240</v>
      </c>
      <c r="O8" s="192">
        <v>1500</v>
      </c>
      <c r="P8" s="192">
        <v>180</v>
      </c>
      <c r="Q8" s="192">
        <v>660</v>
      </c>
      <c r="R8" s="226"/>
      <c r="S8" s="227"/>
    </row>
    <row r="9" s="178" customFormat="1" ht="27" customHeight="1" spans="1:19">
      <c r="A9" s="194" t="s">
        <v>38</v>
      </c>
      <c r="B9" s="195" t="s">
        <v>39</v>
      </c>
      <c r="C9" s="195"/>
      <c r="D9" s="195"/>
      <c r="E9" s="195"/>
      <c r="F9" s="196">
        <f t="shared" ref="F9:J9" si="1">SUM(F10:F25)</f>
        <v>49578.43</v>
      </c>
      <c r="G9" s="196">
        <f t="shared" si="1"/>
        <v>59355</v>
      </c>
      <c r="H9" s="196">
        <f t="shared" si="1"/>
        <v>31383.8</v>
      </c>
      <c r="I9" s="196">
        <f t="shared" si="1"/>
        <v>44050</v>
      </c>
      <c r="J9" s="196">
        <f t="shared" si="1"/>
        <v>38993</v>
      </c>
      <c r="K9" s="222" t="s">
        <v>40</v>
      </c>
      <c r="L9" s="222" t="s">
        <v>40</v>
      </c>
      <c r="M9" s="222" t="s">
        <v>40</v>
      </c>
      <c r="N9" s="222" t="s">
        <v>40</v>
      </c>
      <c r="O9" s="222" t="s">
        <v>40</v>
      </c>
      <c r="P9" s="222" t="s">
        <v>40</v>
      </c>
      <c r="Q9" s="222" t="s">
        <v>40</v>
      </c>
      <c r="R9" s="228"/>
      <c r="S9" s="229"/>
    </row>
    <row r="10" s="8" customFormat="1" ht="33" customHeight="1" spans="1:19">
      <c r="A10" s="33">
        <v>1</v>
      </c>
      <c r="B10" s="197" t="s">
        <v>41</v>
      </c>
      <c r="C10" s="197"/>
      <c r="D10" s="197"/>
      <c r="E10" s="197"/>
      <c r="F10" s="198">
        <v>22031</v>
      </c>
      <c r="G10" s="199">
        <v>19965</v>
      </c>
      <c r="H10" s="199">
        <v>22031</v>
      </c>
      <c r="I10" s="199">
        <v>26892</v>
      </c>
      <c r="J10" s="199">
        <v>19965</v>
      </c>
      <c r="K10" s="69" t="s">
        <v>40</v>
      </c>
      <c r="L10" s="69" t="s">
        <v>40</v>
      </c>
      <c r="M10" s="69" t="s">
        <v>40</v>
      </c>
      <c r="N10" s="69" t="s">
        <v>40</v>
      </c>
      <c r="O10" s="69" t="s">
        <v>40</v>
      </c>
      <c r="P10" s="69" t="s">
        <v>40</v>
      </c>
      <c r="Q10" s="69" t="s">
        <v>40</v>
      </c>
      <c r="R10" s="230"/>
      <c r="S10" s="227"/>
    </row>
    <row r="11" s="8" customFormat="1" ht="25" customHeight="1" spans="1:19">
      <c r="A11" s="33">
        <v>2</v>
      </c>
      <c r="B11" s="197" t="s">
        <v>42</v>
      </c>
      <c r="C11" s="197"/>
      <c r="D11" s="197"/>
      <c r="E11" s="197"/>
      <c r="F11" s="198">
        <v>4880</v>
      </c>
      <c r="G11" s="199">
        <v>4030</v>
      </c>
      <c r="H11" s="199">
        <v>4880</v>
      </c>
      <c r="I11" s="199">
        <v>6210</v>
      </c>
      <c r="J11" s="199">
        <v>2930</v>
      </c>
      <c r="K11" s="69" t="s">
        <v>40</v>
      </c>
      <c r="L11" s="69" t="s">
        <v>40</v>
      </c>
      <c r="M11" s="69" t="s">
        <v>40</v>
      </c>
      <c r="N11" s="69" t="s">
        <v>40</v>
      </c>
      <c r="O11" s="69" t="s">
        <v>40</v>
      </c>
      <c r="P11" s="69" t="s">
        <v>40</v>
      </c>
      <c r="Q11" s="69" t="s">
        <v>40</v>
      </c>
      <c r="R11" s="230"/>
      <c r="S11" s="227"/>
    </row>
    <row r="12" s="8" customFormat="1" ht="24" customHeight="1" spans="1:19">
      <c r="A12" s="33">
        <v>3</v>
      </c>
      <c r="B12" s="197" t="s">
        <v>43</v>
      </c>
      <c r="C12" s="197"/>
      <c r="D12" s="197"/>
      <c r="E12" s="197"/>
      <c r="F12" s="198">
        <v>3522.1</v>
      </c>
      <c r="G12" s="199">
        <v>3245.1</v>
      </c>
      <c r="H12" s="199"/>
      <c r="I12" s="199"/>
      <c r="J12" s="199"/>
      <c r="K12" s="69" t="s">
        <v>40</v>
      </c>
      <c r="L12" s="69" t="s">
        <v>40</v>
      </c>
      <c r="M12" s="69" t="s">
        <v>40</v>
      </c>
      <c r="N12" s="69" t="s">
        <v>40</v>
      </c>
      <c r="O12" s="69" t="s">
        <v>40</v>
      </c>
      <c r="P12" s="69" t="s">
        <v>40</v>
      </c>
      <c r="Q12" s="69" t="s">
        <v>40</v>
      </c>
      <c r="R12" s="230"/>
      <c r="S12" s="227"/>
    </row>
    <row r="13" s="8" customFormat="1" ht="31" customHeight="1" spans="1:19">
      <c r="A13" s="33">
        <v>4</v>
      </c>
      <c r="B13" s="200" t="s">
        <v>44</v>
      </c>
      <c r="C13" s="201"/>
      <c r="D13" s="201"/>
      <c r="E13" s="202"/>
      <c r="F13" s="198">
        <v>4618.23</v>
      </c>
      <c r="G13" s="199">
        <v>2720.9</v>
      </c>
      <c r="H13" s="199">
        <v>57</v>
      </c>
      <c r="I13" s="199"/>
      <c r="J13" s="199"/>
      <c r="K13" s="69" t="s">
        <v>40</v>
      </c>
      <c r="L13" s="69" t="s">
        <v>40</v>
      </c>
      <c r="M13" s="69" t="s">
        <v>40</v>
      </c>
      <c r="N13" s="69" t="s">
        <v>40</v>
      </c>
      <c r="O13" s="69" t="s">
        <v>40</v>
      </c>
      <c r="P13" s="69" t="s">
        <v>40</v>
      </c>
      <c r="Q13" s="69" t="s">
        <v>40</v>
      </c>
      <c r="R13" s="230"/>
      <c r="S13" s="227"/>
    </row>
    <row r="14" s="8" customFormat="1" ht="26" customHeight="1" spans="1:19">
      <c r="A14" s="33">
        <v>5</v>
      </c>
      <c r="B14" s="197" t="s">
        <v>45</v>
      </c>
      <c r="C14" s="197"/>
      <c r="D14" s="197"/>
      <c r="E14" s="197"/>
      <c r="F14" s="198">
        <v>5757</v>
      </c>
      <c r="G14" s="199">
        <v>6003</v>
      </c>
      <c r="H14" s="199"/>
      <c r="I14" s="199">
        <v>6000</v>
      </c>
      <c r="J14" s="199">
        <v>6003</v>
      </c>
      <c r="K14" s="69" t="s">
        <v>40</v>
      </c>
      <c r="L14" s="69" t="s">
        <v>40</v>
      </c>
      <c r="M14" s="69" t="s">
        <v>40</v>
      </c>
      <c r="N14" s="69" t="s">
        <v>40</v>
      </c>
      <c r="O14" s="69" t="s">
        <v>40</v>
      </c>
      <c r="P14" s="69" t="s">
        <v>40</v>
      </c>
      <c r="Q14" s="69" t="s">
        <v>40</v>
      </c>
      <c r="R14" s="230"/>
      <c r="S14" s="227"/>
    </row>
    <row r="15" s="8" customFormat="1" ht="26" customHeight="1" spans="1:19">
      <c r="A15" s="33">
        <v>6</v>
      </c>
      <c r="B15" s="197" t="s">
        <v>46</v>
      </c>
      <c r="C15" s="197"/>
      <c r="D15" s="197"/>
      <c r="E15" s="197"/>
      <c r="F15" s="198">
        <v>2560.8</v>
      </c>
      <c r="G15" s="199">
        <v>4597</v>
      </c>
      <c r="H15" s="199">
        <v>1560.8</v>
      </c>
      <c r="I15" s="199">
        <v>1770</v>
      </c>
      <c r="J15" s="199">
        <v>1397</v>
      </c>
      <c r="K15" s="69" t="s">
        <v>40</v>
      </c>
      <c r="L15" s="69" t="s">
        <v>40</v>
      </c>
      <c r="M15" s="69" t="s">
        <v>40</v>
      </c>
      <c r="N15" s="69" t="s">
        <v>40</v>
      </c>
      <c r="O15" s="69" t="s">
        <v>40</v>
      </c>
      <c r="P15" s="69" t="s">
        <v>40</v>
      </c>
      <c r="Q15" s="69" t="s">
        <v>40</v>
      </c>
      <c r="R15" s="230"/>
      <c r="S15" s="227"/>
    </row>
    <row r="16" s="8" customFormat="1" ht="37" customHeight="1" spans="1:19">
      <c r="A16" s="33">
        <v>7</v>
      </c>
      <c r="B16" s="197" t="s">
        <v>47</v>
      </c>
      <c r="C16" s="197"/>
      <c r="D16" s="197"/>
      <c r="E16" s="197"/>
      <c r="F16" s="198">
        <v>15</v>
      </c>
      <c r="G16" s="199">
        <v>40</v>
      </c>
      <c r="H16" s="199"/>
      <c r="I16" s="199"/>
      <c r="J16" s="199"/>
      <c r="K16" s="69" t="s">
        <v>40</v>
      </c>
      <c r="L16" s="69" t="s">
        <v>40</v>
      </c>
      <c r="M16" s="69" t="s">
        <v>40</v>
      </c>
      <c r="N16" s="69" t="s">
        <v>40</v>
      </c>
      <c r="O16" s="69" t="s">
        <v>40</v>
      </c>
      <c r="P16" s="69" t="s">
        <v>40</v>
      </c>
      <c r="Q16" s="69" t="s">
        <v>40</v>
      </c>
      <c r="R16" s="230"/>
      <c r="S16" s="227"/>
    </row>
    <row r="17" s="8" customFormat="1" ht="25" customHeight="1" spans="1:19">
      <c r="A17" s="33">
        <v>8</v>
      </c>
      <c r="B17" s="197" t="s">
        <v>48</v>
      </c>
      <c r="C17" s="197"/>
      <c r="D17" s="197"/>
      <c r="E17" s="197"/>
      <c r="F17" s="198"/>
      <c r="G17" s="199"/>
      <c r="H17" s="199"/>
      <c r="I17" s="199"/>
      <c r="J17" s="199"/>
      <c r="K17" s="69" t="s">
        <v>40</v>
      </c>
      <c r="L17" s="69" t="s">
        <v>40</v>
      </c>
      <c r="M17" s="69" t="s">
        <v>40</v>
      </c>
      <c r="N17" s="69" t="s">
        <v>40</v>
      </c>
      <c r="O17" s="69" t="s">
        <v>40</v>
      </c>
      <c r="P17" s="69" t="s">
        <v>40</v>
      </c>
      <c r="Q17" s="69" t="s">
        <v>40</v>
      </c>
      <c r="R17" s="230"/>
      <c r="S17" s="227"/>
    </row>
    <row r="18" s="8" customFormat="1" ht="38" customHeight="1" spans="1:19">
      <c r="A18" s="33">
        <v>9</v>
      </c>
      <c r="B18" s="197" t="s">
        <v>49</v>
      </c>
      <c r="C18" s="197"/>
      <c r="D18" s="197"/>
      <c r="E18" s="197"/>
      <c r="F18" s="198">
        <v>1333</v>
      </c>
      <c r="G18" s="199">
        <v>7620</v>
      </c>
      <c r="H18" s="199">
        <v>1333</v>
      </c>
      <c r="I18" s="199">
        <v>1540</v>
      </c>
      <c r="J18" s="199">
        <v>6760</v>
      </c>
      <c r="K18" s="69" t="s">
        <v>40</v>
      </c>
      <c r="L18" s="69" t="s">
        <v>40</v>
      </c>
      <c r="M18" s="69" t="s">
        <v>40</v>
      </c>
      <c r="N18" s="69" t="s">
        <v>40</v>
      </c>
      <c r="O18" s="69" t="s">
        <v>40</v>
      </c>
      <c r="P18" s="69" t="s">
        <v>40</v>
      </c>
      <c r="Q18" s="69" t="s">
        <v>40</v>
      </c>
      <c r="R18" s="230"/>
      <c r="S18" s="227"/>
    </row>
    <row r="19" s="8" customFormat="1" ht="26" customHeight="1" spans="1:19">
      <c r="A19" s="33">
        <v>10</v>
      </c>
      <c r="B19" s="197" t="s">
        <v>50</v>
      </c>
      <c r="C19" s="197"/>
      <c r="D19" s="197"/>
      <c r="E19" s="197"/>
      <c r="F19" s="198"/>
      <c r="G19" s="199">
        <v>108</v>
      </c>
      <c r="H19" s="199"/>
      <c r="I19" s="199"/>
      <c r="J19" s="199"/>
      <c r="K19" s="69" t="s">
        <v>40</v>
      </c>
      <c r="L19" s="69" t="s">
        <v>40</v>
      </c>
      <c r="M19" s="69" t="s">
        <v>40</v>
      </c>
      <c r="N19" s="69" t="s">
        <v>40</v>
      </c>
      <c r="O19" s="69" t="s">
        <v>40</v>
      </c>
      <c r="P19" s="69" t="s">
        <v>40</v>
      </c>
      <c r="Q19" s="69" t="s">
        <v>40</v>
      </c>
      <c r="R19" s="230"/>
      <c r="S19" s="227"/>
    </row>
    <row r="20" s="8" customFormat="1" ht="42" customHeight="1" spans="1:19">
      <c r="A20" s="33">
        <v>11</v>
      </c>
      <c r="B20" s="197" t="s">
        <v>51</v>
      </c>
      <c r="C20" s="197"/>
      <c r="D20" s="197"/>
      <c r="E20" s="197"/>
      <c r="F20" s="198"/>
      <c r="G20" s="199"/>
      <c r="H20" s="199"/>
      <c r="I20" s="199"/>
      <c r="J20" s="199"/>
      <c r="K20" s="69" t="s">
        <v>40</v>
      </c>
      <c r="L20" s="69" t="s">
        <v>40</v>
      </c>
      <c r="M20" s="69" t="s">
        <v>40</v>
      </c>
      <c r="N20" s="69" t="s">
        <v>40</v>
      </c>
      <c r="O20" s="69" t="s">
        <v>40</v>
      </c>
      <c r="P20" s="69" t="s">
        <v>40</v>
      </c>
      <c r="Q20" s="69" t="s">
        <v>40</v>
      </c>
      <c r="R20" s="230"/>
      <c r="S20" s="227"/>
    </row>
    <row r="21" s="8" customFormat="1" ht="30" customHeight="1" spans="1:19">
      <c r="A21" s="33">
        <v>12</v>
      </c>
      <c r="B21" s="197" t="s">
        <v>52</v>
      </c>
      <c r="C21" s="197"/>
      <c r="D21" s="197"/>
      <c r="E21" s="197"/>
      <c r="F21" s="198">
        <v>1938</v>
      </c>
      <c r="G21" s="199">
        <v>1938</v>
      </c>
      <c r="H21" s="199">
        <v>1522</v>
      </c>
      <c r="I21" s="199">
        <v>1638</v>
      </c>
      <c r="J21" s="199">
        <v>1938</v>
      </c>
      <c r="K21" s="69" t="s">
        <v>40</v>
      </c>
      <c r="L21" s="69" t="s">
        <v>40</v>
      </c>
      <c r="M21" s="69" t="s">
        <v>40</v>
      </c>
      <c r="N21" s="69" t="s">
        <v>40</v>
      </c>
      <c r="O21" s="69" t="s">
        <v>40</v>
      </c>
      <c r="P21" s="69" t="s">
        <v>40</v>
      </c>
      <c r="Q21" s="69" t="s">
        <v>40</v>
      </c>
      <c r="R21" s="230"/>
      <c r="S21" s="227"/>
    </row>
    <row r="22" s="8" customFormat="1" ht="27" customHeight="1" spans="1:19">
      <c r="A22" s="33">
        <v>13</v>
      </c>
      <c r="B22" s="197" t="s">
        <v>53</v>
      </c>
      <c r="C22" s="197"/>
      <c r="D22" s="197"/>
      <c r="E22" s="197"/>
      <c r="F22" s="198"/>
      <c r="G22" s="199"/>
      <c r="H22" s="199"/>
      <c r="I22" s="199"/>
      <c r="J22" s="199"/>
      <c r="K22" s="69" t="s">
        <v>40</v>
      </c>
      <c r="L22" s="69" t="s">
        <v>40</v>
      </c>
      <c r="M22" s="69" t="s">
        <v>40</v>
      </c>
      <c r="N22" s="69" t="s">
        <v>40</v>
      </c>
      <c r="O22" s="69" t="s">
        <v>40</v>
      </c>
      <c r="P22" s="69" t="s">
        <v>40</v>
      </c>
      <c r="Q22" s="69" t="s">
        <v>40</v>
      </c>
      <c r="R22" s="230"/>
      <c r="S22" s="227"/>
    </row>
    <row r="23" s="8" customFormat="1" ht="36" customHeight="1" spans="1:19">
      <c r="A23" s="33">
        <v>14</v>
      </c>
      <c r="B23" s="197" t="s">
        <v>54</v>
      </c>
      <c r="C23" s="197"/>
      <c r="D23" s="197"/>
      <c r="E23" s="197"/>
      <c r="F23" s="198">
        <v>9</v>
      </c>
      <c r="G23" s="199">
        <v>22</v>
      </c>
      <c r="H23" s="199"/>
      <c r="I23" s="199"/>
      <c r="J23" s="199"/>
      <c r="K23" s="69" t="s">
        <v>40</v>
      </c>
      <c r="L23" s="69" t="s">
        <v>40</v>
      </c>
      <c r="M23" s="69" t="s">
        <v>40</v>
      </c>
      <c r="N23" s="69" t="s">
        <v>40</v>
      </c>
      <c r="O23" s="69" t="s">
        <v>40</v>
      </c>
      <c r="P23" s="69" t="s">
        <v>40</v>
      </c>
      <c r="Q23" s="69" t="s">
        <v>40</v>
      </c>
      <c r="R23" s="230"/>
      <c r="S23" s="227"/>
    </row>
    <row r="24" s="8" customFormat="1" ht="27" customHeight="1" spans="1:19">
      <c r="A24" s="33">
        <v>15</v>
      </c>
      <c r="B24" s="197" t="s">
        <v>55</v>
      </c>
      <c r="C24" s="197"/>
      <c r="D24" s="197"/>
      <c r="E24" s="197"/>
      <c r="F24" s="198">
        <v>32.3</v>
      </c>
      <c r="G24" s="199"/>
      <c r="H24" s="199"/>
      <c r="I24" s="199"/>
      <c r="J24" s="199"/>
      <c r="K24" s="69" t="s">
        <v>40</v>
      </c>
      <c r="L24" s="69" t="s">
        <v>40</v>
      </c>
      <c r="M24" s="69" t="s">
        <v>40</v>
      </c>
      <c r="N24" s="69" t="s">
        <v>40</v>
      </c>
      <c r="O24" s="69" t="s">
        <v>40</v>
      </c>
      <c r="P24" s="69" t="s">
        <v>40</v>
      </c>
      <c r="Q24" s="69" t="s">
        <v>40</v>
      </c>
      <c r="R24" s="230"/>
      <c r="S24" s="227"/>
    </row>
    <row r="25" s="8" customFormat="1" ht="25.15" customHeight="1" spans="1:19">
      <c r="A25" s="203">
        <v>16</v>
      </c>
      <c r="B25" s="204" t="s">
        <v>56</v>
      </c>
      <c r="C25" s="205"/>
      <c r="D25" s="205"/>
      <c r="E25" s="33" t="s">
        <v>57</v>
      </c>
      <c r="F25" s="35">
        <f t="shared" ref="F25:I25" si="2">SUM(F26:F44)</f>
        <v>2882</v>
      </c>
      <c r="G25" s="35">
        <v>9066</v>
      </c>
      <c r="H25" s="35">
        <f t="shared" si="2"/>
        <v>0</v>
      </c>
      <c r="I25" s="35">
        <f t="shared" si="2"/>
        <v>0</v>
      </c>
      <c r="J25" s="35"/>
      <c r="K25" s="69" t="s">
        <v>40</v>
      </c>
      <c r="L25" s="69" t="s">
        <v>40</v>
      </c>
      <c r="M25" s="69" t="s">
        <v>40</v>
      </c>
      <c r="N25" s="69" t="s">
        <v>40</v>
      </c>
      <c r="O25" s="69" t="s">
        <v>40</v>
      </c>
      <c r="P25" s="69" t="s">
        <v>40</v>
      </c>
      <c r="Q25" s="69" t="s">
        <v>40</v>
      </c>
      <c r="R25" s="230"/>
      <c r="S25" s="227"/>
    </row>
    <row r="26" s="8" customFormat="1" ht="25.15" customHeight="1" spans="1:19">
      <c r="A26" s="206"/>
      <c r="B26" s="207"/>
      <c r="C26" s="205"/>
      <c r="D26" s="205"/>
      <c r="E26" s="208" t="s">
        <v>58</v>
      </c>
      <c r="F26" s="198"/>
      <c r="G26" s="199"/>
      <c r="H26" s="199"/>
      <c r="I26" s="199"/>
      <c r="J26" s="199"/>
      <c r="K26" s="69" t="s">
        <v>40</v>
      </c>
      <c r="L26" s="69" t="s">
        <v>40</v>
      </c>
      <c r="M26" s="69" t="s">
        <v>40</v>
      </c>
      <c r="N26" s="69" t="s">
        <v>40</v>
      </c>
      <c r="O26" s="69" t="s">
        <v>40</v>
      </c>
      <c r="P26" s="69" t="s">
        <v>40</v>
      </c>
      <c r="Q26" s="69" t="s">
        <v>40</v>
      </c>
      <c r="R26" s="230"/>
      <c r="S26" s="227"/>
    </row>
    <row r="27" s="8" customFormat="1" ht="25.15" customHeight="1" spans="1:19">
      <c r="A27" s="206"/>
      <c r="B27" s="207"/>
      <c r="C27" s="205"/>
      <c r="D27" s="205"/>
      <c r="E27" s="208" t="s">
        <v>59</v>
      </c>
      <c r="F27" s="198"/>
      <c r="G27" s="199"/>
      <c r="H27" s="199"/>
      <c r="I27" s="199"/>
      <c r="J27" s="199"/>
      <c r="K27" s="69" t="s">
        <v>40</v>
      </c>
      <c r="L27" s="69" t="s">
        <v>40</v>
      </c>
      <c r="M27" s="69" t="s">
        <v>40</v>
      </c>
      <c r="N27" s="69" t="s">
        <v>40</v>
      </c>
      <c r="O27" s="69" t="s">
        <v>40</v>
      </c>
      <c r="P27" s="69" t="s">
        <v>40</v>
      </c>
      <c r="Q27" s="69" t="s">
        <v>40</v>
      </c>
      <c r="R27" s="230"/>
      <c r="S27" s="227"/>
    </row>
    <row r="28" s="8" customFormat="1" ht="33" customHeight="1" spans="1:19">
      <c r="A28" s="206"/>
      <c r="B28" s="207"/>
      <c r="C28" s="205"/>
      <c r="D28" s="205"/>
      <c r="E28" s="209" t="s">
        <v>60</v>
      </c>
      <c r="F28" s="198"/>
      <c r="G28" s="199"/>
      <c r="H28" s="199"/>
      <c r="I28" s="199"/>
      <c r="J28" s="199"/>
      <c r="K28" s="69" t="s">
        <v>40</v>
      </c>
      <c r="L28" s="69" t="s">
        <v>40</v>
      </c>
      <c r="M28" s="69" t="s">
        <v>40</v>
      </c>
      <c r="N28" s="69" t="s">
        <v>40</v>
      </c>
      <c r="O28" s="69" t="s">
        <v>40</v>
      </c>
      <c r="P28" s="69" t="s">
        <v>40</v>
      </c>
      <c r="Q28" s="69" t="s">
        <v>40</v>
      </c>
      <c r="R28" s="230"/>
      <c r="S28" s="227"/>
    </row>
    <row r="29" s="8" customFormat="1" ht="25.15" customHeight="1" spans="1:19">
      <c r="A29" s="206"/>
      <c r="B29" s="207"/>
      <c r="C29" s="205"/>
      <c r="D29" s="205"/>
      <c r="E29" s="209" t="s">
        <v>61</v>
      </c>
      <c r="F29" s="198"/>
      <c r="G29" s="199"/>
      <c r="H29" s="199"/>
      <c r="I29" s="199"/>
      <c r="J29" s="199"/>
      <c r="K29" s="69" t="s">
        <v>40</v>
      </c>
      <c r="L29" s="69" t="s">
        <v>40</v>
      </c>
      <c r="M29" s="69" t="s">
        <v>40</v>
      </c>
      <c r="N29" s="69" t="s">
        <v>40</v>
      </c>
      <c r="O29" s="69" t="s">
        <v>40</v>
      </c>
      <c r="P29" s="69" t="s">
        <v>40</v>
      </c>
      <c r="Q29" s="69" t="s">
        <v>40</v>
      </c>
      <c r="R29" s="230"/>
      <c r="S29" s="227"/>
    </row>
    <row r="30" s="8" customFormat="1" ht="31" customHeight="1" spans="1:19">
      <c r="A30" s="206"/>
      <c r="B30" s="207"/>
      <c r="C30" s="205"/>
      <c r="D30" s="205"/>
      <c r="E30" s="209" t="s">
        <v>62</v>
      </c>
      <c r="F30" s="198"/>
      <c r="G30" s="199"/>
      <c r="H30" s="199"/>
      <c r="I30" s="199"/>
      <c r="J30" s="199"/>
      <c r="K30" s="69" t="s">
        <v>40</v>
      </c>
      <c r="L30" s="69" t="s">
        <v>40</v>
      </c>
      <c r="M30" s="69" t="s">
        <v>40</v>
      </c>
      <c r="N30" s="69" t="s">
        <v>40</v>
      </c>
      <c r="O30" s="69" t="s">
        <v>40</v>
      </c>
      <c r="P30" s="69" t="s">
        <v>40</v>
      </c>
      <c r="Q30" s="69" t="s">
        <v>40</v>
      </c>
      <c r="R30" s="230"/>
      <c r="S30" s="227"/>
    </row>
    <row r="31" s="8" customFormat="1" ht="42" customHeight="1" spans="1:19">
      <c r="A31" s="210"/>
      <c r="B31" s="211"/>
      <c r="C31" s="205"/>
      <c r="D31" s="205"/>
      <c r="E31" s="208" t="s">
        <v>63</v>
      </c>
      <c r="F31" s="198"/>
      <c r="G31" s="199"/>
      <c r="H31" s="199"/>
      <c r="I31" s="199"/>
      <c r="J31" s="199"/>
      <c r="K31" s="69" t="s">
        <v>40</v>
      </c>
      <c r="L31" s="69" t="s">
        <v>40</v>
      </c>
      <c r="M31" s="69" t="s">
        <v>40</v>
      </c>
      <c r="N31" s="69" t="s">
        <v>40</v>
      </c>
      <c r="O31" s="69" t="s">
        <v>40</v>
      </c>
      <c r="P31" s="69" t="s">
        <v>40</v>
      </c>
      <c r="Q31" s="69" t="s">
        <v>40</v>
      </c>
      <c r="R31" s="230"/>
      <c r="S31" s="227"/>
    </row>
    <row r="32" s="8" customFormat="1" ht="44" customHeight="1" spans="1:19">
      <c r="A32" s="203">
        <v>16</v>
      </c>
      <c r="B32" s="204" t="s">
        <v>56</v>
      </c>
      <c r="C32" s="205"/>
      <c r="D32" s="205"/>
      <c r="E32" s="208" t="s">
        <v>64</v>
      </c>
      <c r="F32" s="198">
        <v>50</v>
      </c>
      <c r="G32" s="199"/>
      <c r="H32" s="199"/>
      <c r="I32" s="199"/>
      <c r="J32" s="199"/>
      <c r="K32" s="69" t="s">
        <v>40</v>
      </c>
      <c r="L32" s="69" t="s">
        <v>40</v>
      </c>
      <c r="M32" s="69" t="s">
        <v>40</v>
      </c>
      <c r="N32" s="69" t="s">
        <v>40</v>
      </c>
      <c r="O32" s="69" t="s">
        <v>40</v>
      </c>
      <c r="P32" s="69" t="s">
        <v>40</v>
      </c>
      <c r="Q32" s="69" t="s">
        <v>40</v>
      </c>
      <c r="R32" s="230"/>
      <c r="S32" s="227"/>
    </row>
    <row r="33" s="8" customFormat="1" ht="23" customHeight="1" spans="1:19">
      <c r="A33" s="206"/>
      <c r="B33" s="207"/>
      <c r="C33" s="205"/>
      <c r="D33" s="205"/>
      <c r="E33" s="208" t="s">
        <v>65</v>
      </c>
      <c r="F33" s="198"/>
      <c r="G33" s="199"/>
      <c r="H33" s="199"/>
      <c r="I33" s="199"/>
      <c r="J33" s="199"/>
      <c r="K33" s="69" t="s">
        <v>40</v>
      </c>
      <c r="L33" s="69" t="s">
        <v>40</v>
      </c>
      <c r="M33" s="69" t="s">
        <v>40</v>
      </c>
      <c r="N33" s="69" t="s">
        <v>40</v>
      </c>
      <c r="O33" s="69" t="s">
        <v>40</v>
      </c>
      <c r="P33" s="69" t="s">
        <v>40</v>
      </c>
      <c r="Q33" s="69" t="s">
        <v>40</v>
      </c>
      <c r="R33" s="230"/>
      <c r="S33" s="227"/>
    </row>
    <row r="34" s="8" customFormat="1" ht="28" customHeight="1" spans="1:19">
      <c r="A34" s="206"/>
      <c r="B34" s="207"/>
      <c r="C34" s="205"/>
      <c r="D34" s="205"/>
      <c r="E34" s="208" t="s">
        <v>66</v>
      </c>
      <c r="F34" s="198">
        <v>2000</v>
      </c>
      <c r="G34" s="199"/>
      <c r="H34" s="199"/>
      <c r="I34" s="199"/>
      <c r="J34" s="199"/>
      <c r="K34" s="69" t="s">
        <v>40</v>
      </c>
      <c r="L34" s="69" t="s">
        <v>40</v>
      </c>
      <c r="M34" s="69" t="s">
        <v>40</v>
      </c>
      <c r="N34" s="69" t="s">
        <v>40</v>
      </c>
      <c r="O34" s="69" t="s">
        <v>40</v>
      </c>
      <c r="P34" s="69" t="s">
        <v>40</v>
      </c>
      <c r="Q34" s="69" t="s">
        <v>40</v>
      </c>
      <c r="R34" s="230"/>
      <c r="S34" s="227"/>
    </row>
    <row r="35" s="8" customFormat="1" ht="33" customHeight="1" spans="1:19">
      <c r="A35" s="206"/>
      <c r="B35" s="207"/>
      <c r="C35" s="205"/>
      <c r="D35" s="205"/>
      <c r="E35" s="208" t="s">
        <v>67</v>
      </c>
      <c r="F35" s="198">
        <v>689</v>
      </c>
      <c r="G35" s="199"/>
      <c r="H35" s="199"/>
      <c r="I35" s="199"/>
      <c r="J35" s="199"/>
      <c r="K35" s="69" t="s">
        <v>40</v>
      </c>
      <c r="L35" s="69" t="s">
        <v>40</v>
      </c>
      <c r="M35" s="69" t="s">
        <v>40</v>
      </c>
      <c r="N35" s="69" t="s">
        <v>40</v>
      </c>
      <c r="O35" s="69" t="s">
        <v>40</v>
      </c>
      <c r="P35" s="69" t="s">
        <v>40</v>
      </c>
      <c r="Q35" s="69" t="s">
        <v>40</v>
      </c>
      <c r="R35" s="230"/>
      <c r="S35" s="227"/>
    </row>
    <row r="36" s="8" customFormat="1" ht="23" customHeight="1" spans="1:19">
      <c r="A36" s="206"/>
      <c r="B36" s="207"/>
      <c r="C36" s="205"/>
      <c r="D36" s="205"/>
      <c r="E36" s="208" t="s">
        <v>68</v>
      </c>
      <c r="F36" s="198"/>
      <c r="G36" s="199"/>
      <c r="H36" s="199"/>
      <c r="I36" s="199"/>
      <c r="J36" s="199"/>
      <c r="K36" s="69" t="s">
        <v>40</v>
      </c>
      <c r="L36" s="69" t="s">
        <v>40</v>
      </c>
      <c r="M36" s="69" t="s">
        <v>40</v>
      </c>
      <c r="N36" s="69" t="s">
        <v>40</v>
      </c>
      <c r="O36" s="69" t="s">
        <v>40</v>
      </c>
      <c r="P36" s="69" t="s">
        <v>40</v>
      </c>
      <c r="Q36" s="69" t="s">
        <v>40</v>
      </c>
      <c r="R36" s="230"/>
      <c r="S36" s="227"/>
    </row>
    <row r="37" s="8" customFormat="1" ht="21" customHeight="1" spans="1:19">
      <c r="A37" s="206"/>
      <c r="B37" s="207"/>
      <c r="C37" s="205"/>
      <c r="D37" s="205"/>
      <c r="E37" s="208" t="s">
        <v>69</v>
      </c>
      <c r="F37" s="198"/>
      <c r="G37" s="199"/>
      <c r="H37" s="199"/>
      <c r="I37" s="199"/>
      <c r="J37" s="199"/>
      <c r="K37" s="69" t="s">
        <v>40</v>
      </c>
      <c r="L37" s="69" t="s">
        <v>40</v>
      </c>
      <c r="M37" s="69" t="s">
        <v>40</v>
      </c>
      <c r="N37" s="69" t="s">
        <v>40</v>
      </c>
      <c r="O37" s="69" t="s">
        <v>40</v>
      </c>
      <c r="P37" s="69" t="s">
        <v>40</v>
      </c>
      <c r="Q37" s="69" t="s">
        <v>40</v>
      </c>
      <c r="R37" s="230"/>
      <c r="S37" s="227"/>
    </row>
    <row r="38" s="8" customFormat="1" ht="36" customHeight="1" spans="1:19">
      <c r="A38" s="206"/>
      <c r="B38" s="207"/>
      <c r="C38" s="205"/>
      <c r="D38" s="205"/>
      <c r="E38" s="208" t="s">
        <v>70</v>
      </c>
      <c r="F38" s="198"/>
      <c r="G38" s="199"/>
      <c r="H38" s="199"/>
      <c r="I38" s="199"/>
      <c r="J38" s="199"/>
      <c r="K38" s="69"/>
      <c r="L38" s="69"/>
      <c r="M38" s="69"/>
      <c r="N38" s="69"/>
      <c r="O38" s="69"/>
      <c r="P38" s="69"/>
      <c r="Q38" s="69"/>
      <c r="R38" s="230"/>
      <c r="S38" s="227"/>
    </row>
    <row r="39" s="8" customFormat="1" ht="27" customHeight="1" spans="1:19">
      <c r="A39" s="206"/>
      <c r="B39" s="207"/>
      <c r="C39" s="205"/>
      <c r="D39" s="205"/>
      <c r="E39" s="209" t="s">
        <v>71</v>
      </c>
      <c r="F39" s="198"/>
      <c r="G39" s="199"/>
      <c r="H39" s="199"/>
      <c r="I39" s="199"/>
      <c r="J39" s="199"/>
      <c r="K39" s="69"/>
      <c r="L39" s="69"/>
      <c r="M39" s="69"/>
      <c r="N39" s="69"/>
      <c r="O39" s="69"/>
      <c r="P39" s="69"/>
      <c r="Q39" s="69"/>
      <c r="R39" s="230"/>
      <c r="S39" s="227"/>
    </row>
    <row r="40" s="8" customFormat="1" ht="23" customHeight="1" spans="1:19">
      <c r="A40" s="206"/>
      <c r="B40" s="207"/>
      <c r="C40" s="205"/>
      <c r="D40" s="205"/>
      <c r="E40" s="209" t="s">
        <v>72</v>
      </c>
      <c r="F40" s="198">
        <v>143</v>
      </c>
      <c r="G40" s="199"/>
      <c r="H40" s="199"/>
      <c r="I40" s="199"/>
      <c r="J40" s="199"/>
      <c r="K40" s="69"/>
      <c r="L40" s="69"/>
      <c r="M40" s="69"/>
      <c r="N40" s="69"/>
      <c r="O40" s="69"/>
      <c r="P40" s="69"/>
      <c r="Q40" s="69"/>
      <c r="R40" s="230"/>
      <c r="S40" s="227"/>
    </row>
    <row r="41" s="8" customFormat="1" ht="25.15" customHeight="1" spans="1:19">
      <c r="A41" s="206"/>
      <c r="B41" s="207"/>
      <c r="C41" s="205"/>
      <c r="D41" s="205"/>
      <c r="E41" s="209" t="s">
        <v>73</v>
      </c>
      <c r="F41" s="198"/>
      <c r="G41" s="199"/>
      <c r="H41" s="199"/>
      <c r="I41" s="199"/>
      <c r="J41" s="199"/>
      <c r="K41" s="69"/>
      <c r="L41" s="69"/>
      <c r="M41" s="69"/>
      <c r="N41" s="69"/>
      <c r="O41" s="69"/>
      <c r="P41" s="69"/>
      <c r="Q41" s="69"/>
      <c r="R41" s="230"/>
      <c r="S41" s="227"/>
    </row>
    <row r="42" s="8" customFormat="1" ht="23" customHeight="1" spans="1:19">
      <c r="A42" s="206"/>
      <c r="B42" s="207"/>
      <c r="C42" s="205"/>
      <c r="D42" s="205"/>
      <c r="E42" s="209" t="s">
        <v>74</v>
      </c>
      <c r="F42" s="198"/>
      <c r="G42" s="199"/>
      <c r="H42" s="199"/>
      <c r="I42" s="199"/>
      <c r="J42" s="199"/>
      <c r="K42" s="69"/>
      <c r="L42" s="69"/>
      <c r="M42" s="69"/>
      <c r="N42" s="69"/>
      <c r="O42" s="69"/>
      <c r="P42" s="69"/>
      <c r="Q42" s="69"/>
      <c r="R42" s="230"/>
      <c r="S42" s="227"/>
    </row>
    <row r="43" s="8" customFormat="1" ht="34" customHeight="1" spans="1:19">
      <c r="A43" s="206"/>
      <c r="B43" s="207"/>
      <c r="C43" s="205"/>
      <c r="D43" s="205"/>
      <c r="E43" s="209" t="s">
        <v>75</v>
      </c>
      <c r="F43" s="198"/>
      <c r="G43" s="199"/>
      <c r="H43" s="199"/>
      <c r="I43" s="199"/>
      <c r="J43" s="199"/>
      <c r="K43" s="69"/>
      <c r="L43" s="69"/>
      <c r="M43" s="69"/>
      <c r="N43" s="69"/>
      <c r="O43" s="69"/>
      <c r="P43" s="69"/>
      <c r="Q43" s="69"/>
      <c r="R43" s="230"/>
      <c r="S43" s="227"/>
    </row>
    <row r="44" s="8" customFormat="1" ht="33" customHeight="1" spans="1:19">
      <c r="A44" s="210"/>
      <c r="B44" s="211"/>
      <c r="C44" s="205"/>
      <c r="D44" s="205"/>
      <c r="E44" s="209" t="s">
        <v>76</v>
      </c>
      <c r="F44" s="198"/>
      <c r="G44" s="199"/>
      <c r="H44" s="199"/>
      <c r="I44" s="199"/>
      <c r="J44" s="199"/>
      <c r="K44" s="69" t="s">
        <v>40</v>
      </c>
      <c r="L44" s="69" t="s">
        <v>40</v>
      </c>
      <c r="M44" s="69" t="s">
        <v>40</v>
      </c>
      <c r="N44" s="69" t="s">
        <v>40</v>
      </c>
      <c r="O44" s="69" t="s">
        <v>40</v>
      </c>
      <c r="P44" s="69" t="s">
        <v>40</v>
      </c>
      <c r="Q44" s="69" t="s">
        <v>40</v>
      </c>
      <c r="R44" s="230"/>
      <c r="S44" s="227"/>
    </row>
    <row r="45" s="178" customFormat="1" ht="25.15" customHeight="1" spans="1:19">
      <c r="A45" s="194" t="s">
        <v>77</v>
      </c>
      <c r="B45" s="194" t="s">
        <v>78</v>
      </c>
      <c r="C45" s="194"/>
      <c r="D45" s="194"/>
      <c r="E45" s="194"/>
      <c r="F45" s="212">
        <f t="shared" ref="F45:J45" si="3">SUM(F46:F56)</f>
        <v>18065.1</v>
      </c>
      <c r="G45" s="212">
        <f t="shared" si="3"/>
        <v>18021.1</v>
      </c>
      <c r="H45" s="212">
        <f t="shared" si="3"/>
        <v>10313.04</v>
      </c>
      <c r="I45" s="212">
        <f t="shared" si="3"/>
        <v>15008</v>
      </c>
      <c r="J45" s="212">
        <f t="shared" si="3"/>
        <v>14804</v>
      </c>
      <c r="K45" s="222" t="s">
        <v>40</v>
      </c>
      <c r="L45" s="222" t="s">
        <v>40</v>
      </c>
      <c r="M45" s="222" t="s">
        <v>40</v>
      </c>
      <c r="N45" s="222" t="s">
        <v>40</v>
      </c>
      <c r="O45" s="222" t="s">
        <v>40</v>
      </c>
      <c r="P45" s="222" t="s">
        <v>40</v>
      </c>
      <c r="Q45" s="222" t="s">
        <v>40</v>
      </c>
      <c r="R45" s="228"/>
      <c r="S45" s="229"/>
    </row>
    <row r="46" s="8" customFormat="1" ht="30" customHeight="1" spans="1:19">
      <c r="A46" s="44">
        <v>1</v>
      </c>
      <c r="B46" s="213" t="s">
        <v>79</v>
      </c>
      <c r="C46" s="214"/>
      <c r="D46" s="214"/>
      <c r="E46" s="215"/>
      <c r="F46" s="64">
        <v>8100</v>
      </c>
      <c r="G46" s="216">
        <v>4405</v>
      </c>
      <c r="H46" s="199">
        <v>7500</v>
      </c>
      <c r="I46" s="199">
        <v>9078</v>
      </c>
      <c r="J46" s="199">
        <v>4405</v>
      </c>
      <c r="K46" s="69" t="s">
        <v>40</v>
      </c>
      <c r="L46" s="69" t="s">
        <v>40</v>
      </c>
      <c r="M46" s="69" t="s">
        <v>40</v>
      </c>
      <c r="N46" s="69" t="s">
        <v>40</v>
      </c>
      <c r="O46" s="69" t="s">
        <v>40</v>
      </c>
      <c r="P46" s="69" t="s">
        <v>40</v>
      </c>
      <c r="Q46" s="69" t="s">
        <v>40</v>
      </c>
      <c r="R46" s="230"/>
      <c r="S46" s="227"/>
    </row>
    <row r="47" s="8" customFormat="1" ht="30" customHeight="1" spans="1:19">
      <c r="A47" s="44">
        <v>2</v>
      </c>
      <c r="B47" s="213" t="s">
        <v>80</v>
      </c>
      <c r="C47" s="214"/>
      <c r="D47" s="214"/>
      <c r="E47" s="215"/>
      <c r="F47" s="64">
        <v>2000</v>
      </c>
      <c r="G47" s="216">
        <v>7000</v>
      </c>
      <c r="H47" s="199">
        <v>279.76</v>
      </c>
      <c r="I47" s="199"/>
      <c r="J47" s="199">
        <v>7000</v>
      </c>
      <c r="K47" s="69" t="s">
        <v>40</v>
      </c>
      <c r="L47" s="69" t="s">
        <v>40</v>
      </c>
      <c r="M47" s="69" t="s">
        <v>40</v>
      </c>
      <c r="N47" s="69" t="s">
        <v>40</v>
      </c>
      <c r="O47" s="69" t="s">
        <v>40</v>
      </c>
      <c r="P47" s="69" t="s">
        <v>40</v>
      </c>
      <c r="Q47" s="69" t="s">
        <v>40</v>
      </c>
      <c r="R47" s="230"/>
      <c r="S47" s="227"/>
    </row>
    <row r="48" s="8" customFormat="1" ht="30" customHeight="1" spans="1:19">
      <c r="A48" s="44">
        <v>3</v>
      </c>
      <c r="B48" s="213" t="s">
        <v>81</v>
      </c>
      <c r="C48" s="214"/>
      <c r="D48" s="214"/>
      <c r="E48" s="215"/>
      <c r="F48" s="64">
        <v>1518</v>
      </c>
      <c r="G48" s="216">
        <v>2196</v>
      </c>
      <c r="H48" s="199"/>
      <c r="I48" s="199">
        <v>2915</v>
      </c>
      <c r="J48" s="199">
        <v>2196</v>
      </c>
      <c r="K48" s="69" t="s">
        <v>40</v>
      </c>
      <c r="L48" s="69" t="s">
        <v>40</v>
      </c>
      <c r="M48" s="69" t="s">
        <v>40</v>
      </c>
      <c r="N48" s="69" t="s">
        <v>40</v>
      </c>
      <c r="O48" s="69" t="s">
        <v>40</v>
      </c>
      <c r="P48" s="69" t="s">
        <v>40</v>
      </c>
      <c r="Q48" s="69" t="s">
        <v>40</v>
      </c>
      <c r="R48" s="230"/>
      <c r="S48" s="227"/>
    </row>
    <row r="49" s="8" customFormat="1" ht="30" customHeight="1" spans="1:19">
      <c r="A49" s="44">
        <v>4</v>
      </c>
      <c r="B49" s="213" t="s">
        <v>82</v>
      </c>
      <c r="C49" s="214"/>
      <c r="D49" s="214"/>
      <c r="E49" s="215"/>
      <c r="F49" s="64">
        <v>896</v>
      </c>
      <c r="G49" s="216">
        <v>212.6</v>
      </c>
      <c r="H49" s="199"/>
      <c r="I49" s="199"/>
      <c r="J49" s="199"/>
      <c r="K49" s="69" t="s">
        <v>40</v>
      </c>
      <c r="L49" s="69" t="s">
        <v>40</v>
      </c>
      <c r="M49" s="69" t="s">
        <v>40</v>
      </c>
      <c r="N49" s="69" t="s">
        <v>40</v>
      </c>
      <c r="O49" s="69" t="s">
        <v>40</v>
      </c>
      <c r="P49" s="69" t="s">
        <v>40</v>
      </c>
      <c r="Q49" s="69" t="s">
        <v>40</v>
      </c>
      <c r="R49" s="230"/>
      <c r="S49" s="227"/>
    </row>
    <row r="50" s="8" customFormat="1" ht="30" customHeight="1" spans="1:19">
      <c r="A50" s="44">
        <v>5</v>
      </c>
      <c r="B50" s="213" t="s">
        <v>83</v>
      </c>
      <c r="C50" s="214"/>
      <c r="D50" s="214"/>
      <c r="E50" s="215"/>
      <c r="F50" s="64">
        <v>701.1</v>
      </c>
      <c r="G50" s="216">
        <v>135</v>
      </c>
      <c r="H50" s="199">
        <v>213.28</v>
      </c>
      <c r="I50" s="199"/>
      <c r="J50" s="199">
        <v>100</v>
      </c>
      <c r="K50" s="69" t="s">
        <v>40</v>
      </c>
      <c r="L50" s="69" t="s">
        <v>40</v>
      </c>
      <c r="M50" s="69" t="s">
        <v>40</v>
      </c>
      <c r="N50" s="69" t="s">
        <v>40</v>
      </c>
      <c r="O50" s="69" t="s">
        <v>40</v>
      </c>
      <c r="P50" s="69" t="s">
        <v>40</v>
      </c>
      <c r="Q50" s="69" t="s">
        <v>40</v>
      </c>
      <c r="R50" s="230"/>
      <c r="S50" s="227"/>
    </row>
    <row r="51" s="8" customFormat="1" ht="17" customHeight="1" spans="1:19">
      <c r="A51" s="44">
        <v>6</v>
      </c>
      <c r="B51" s="213" t="s">
        <v>84</v>
      </c>
      <c r="C51" s="214"/>
      <c r="D51" s="214"/>
      <c r="E51" s="215"/>
      <c r="F51" s="64">
        <v>1000</v>
      </c>
      <c r="G51" s="216">
        <v>900</v>
      </c>
      <c r="H51" s="199"/>
      <c r="I51" s="199"/>
      <c r="J51" s="199"/>
      <c r="K51" s="69" t="s">
        <v>40</v>
      </c>
      <c r="L51" s="69" t="s">
        <v>40</v>
      </c>
      <c r="M51" s="69" t="s">
        <v>40</v>
      </c>
      <c r="N51" s="69" t="s">
        <v>40</v>
      </c>
      <c r="O51" s="69" t="s">
        <v>40</v>
      </c>
      <c r="P51" s="69" t="s">
        <v>40</v>
      </c>
      <c r="Q51" s="69" t="s">
        <v>40</v>
      </c>
      <c r="R51" s="230"/>
      <c r="S51" s="227"/>
    </row>
    <row r="52" s="8" customFormat="1" ht="34" customHeight="1" spans="1:19">
      <c r="A52" s="44">
        <v>7</v>
      </c>
      <c r="B52" s="213" t="s">
        <v>85</v>
      </c>
      <c r="C52" s="214"/>
      <c r="D52" s="214"/>
      <c r="E52" s="215"/>
      <c r="F52" s="64">
        <v>97</v>
      </c>
      <c r="G52" s="216">
        <v>35</v>
      </c>
      <c r="H52" s="199"/>
      <c r="I52" s="199"/>
      <c r="J52" s="199"/>
      <c r="K52" s="69" t="s">
        <v>40</v>
      </c>
      <c r="L52" s="69" t="s">
        <v>40</v>
      </c>
      <c r="M52" s="69" t="s">
        <v>40</v>
      </c>
      <c r="N52" s="69" t="s">
        <v>40</v>
      </c>
      <c r="O52" s="69" t="s">
        <v>40</v>
      </c>
      <c r="P52" s="69" t="s">
        <v>40</v>
      </c>
      <c r="Q52" s="69" t="s">
        <v>40</v>
      </c>
      <c r="R52" s="230"/>
      <c r="S52" s="227"/>
    </row>
    <row r="53" s="8" customFormat="1" ht="22" customHeight="1" spans="1:19">
      <c r="A53" s="44">
        <v>8</v>
      </c>
      <c r="B53" s="213" t="s">
        <v>86</v>
      </c>
      <c r="C53" s="214"/>
      <c r="D53" s="214"/>
      <c r="E53" s="215"/>
      <c r="F53" s="64">
        <v>3663</v>
      </c>
      <c r="G53" s="216">
        <v>3103</v>
      </c>
      <c r="H53" s="199">
        <v>2320</v>
      </c>
      <c r="I53" s="199">
        <v>3015</v>
      </c>
      <c r="J53" s="199">
        <v>1103</v>
      </c>
      <c r="K53" s="69" t="s">
        <v>40</v>
      </c>
      <c r="L53" s="69" t="s">
        <v>40</v>
      </c>
      <c r="M53" s="69" t="s">
        <v>40</v>
      </c>
      <c r="N53" s="69" t="s">
        <v>40</v>
      </c>
      <c r="O53" s="69" t="s">
        <v>40</v>
      </c>
      <c r="P53" s="69" t="s">
        <v>40</v>
      </c>
      <c r="Q53" s="69" t="s">
        <v>40</v>
      </c>
      <c r="R53" s="230"/>
      <c r="S53" s="227"/>
    </row>
    <row r="54" s="8" customFormat="1" ht="24" customHeight="1" spans="1:19">
      <c r="A54" s="44">
        <v>9</v>
      </c>
      <c r="B54" s="213" t="s">
        <v>87</v>
      </c>
      <c r="C54" s="214"/>
      <c r="D54" s="214"/>
      <c r="E54" s="215"/>
      <c r="F54" s="64"/>
      <c r="G54" s="216"/>
      <c r="H54" s="199"/>
      <c r="I54" s="199"/>
      <c r="J54" s="199"/>
      <c r="K54" s="69" t="s">
        <v>40</v>
      </c>
      <c r="L54" s="69" t="s">
        <v>40</v>
      </c>
      <c r="M54" s="69" t="s">
        <v>40</v>
      </c>
      <c r="N54" s="69" t="s">
        <v>40</v>
      </c>
      <c r="O54" s="69" t="s">
        <v>40</v>
      </c>
      <c r="P54" s="69" t="s">
        <v>40</v>
      </c>
      <c r="Q54" s="69" t="s">
        <v>40</v>
      </c>
      <c r="R54" s="230"/>
      <c r="S54" s="227"/>
    </row>
    <row r="55" s="8" customFormat="1" ht="30" customHeight="1" spans="1:19">
      <c r="A55" s="44">
        <v>10</v>
      </c>
      <c r="B55" s="213" t="s">
        <v>88</v>
      </c>
      <c r="C55" s="214"/>
      <c r="D55" s="214"/>
      <c r="E55" s="215"/>
      <c r="F55" s="64">
        <v>30</v>
      </c>
      <c r="G55" s="216">
        <v>9.5</v>
      </c>
      <c r="H55" s="199"/>
      <c r="I55" s="199"/>
      <c r="J55" s="199"/>
      <c r="K55" s="69" t="s">
        <v>40</v>
      </c>
      <c r="L55" s="69" t="s">
        <v>40</v>
      </c>
      <c r="M55" s="69" t="s">
        <v>40</v>
      </c>
      <c r="N55" s="69" t="s">
        <v>40</v>
      </c>
      <c r="O55" s="69" t="s">
        <v>40</v>
      </c>
      <c r="P55" s="69" t="s">
        <v>40</v>
      </c>
      <c r="Q55" s="69" t="s">
        <v>40</v>
      </c>
      <c r="R55" s="230"/>
      <c r="S55" s="227"/>
    </row>
    <row r="56" s="8" customFormat="1" ht="30" customHeight="1" spans="1:19">
      <c r="A56" s="44">
        <v>11</v>
      </c>
      <c r="B56" s="213" t="s">
        <v>89</v>
      </c>
      <c r="C56" s="214"/>
      <c r="D56" s="214"/>
      <c r="E56" s="215"/>
      <c r="F56" s="64">
        <v>60</v>
      </c>
      <c r="G56" s="216">
        <v>25</v>
      </c>
      <c r="H56" s="199"/>
      <c r="I56" s="199"/>
      <c r="J56" s="199"/>
      <c r="K56" s="69" t="s">
        <v>40</v>
      </c>
      <c r="L56" s="69" t="s">
        <v>40</v>
      </c>
      <c r="M56" s="69" t="s">
        <v>40</v>
      </c>
      <c r="N56" s="69" t="s">
        <v>40</v>
      </c>
      <c r="O56" s="69" t="s">
        <v>40</v>
      </c>
      <c r="P56" s="69" t="s">
        <v>40</v>
      </c>
      <c r="Q56" s="69" t="s">
        <v>40</v>
      </c>
      <c r="R56" s="230"/>
      <c r="S56" s="227"/>
    </row>
    <row r="57" s="8" customFormat="1" ht="20" customHeight="1" spans="1:19">
      <c r="A57" s="217" t="s">
        <v>90</v>
      </c>
      <c r="B57" s="217" t="s">
        <v>91</v>
      </c>
      <c r="C57" s="217"/>
      <c r="D57" s="217"/>
      <c r="E57" s="217"/>
      <c r="F57" s="199"/>
      <c r="G57" s="199"/>
      <c r="H57" s="199"/>
      <c r="I57" s="199"/>
      <c r="J57" s="199"/>
      <c r="K57" s="69" t="s">
        <v>40</v>
      </c>
      <c r="L57" s="69" t="s">
        <v>40</v>
      </c>
      <c r="M57" s="69" t="s">
        <v>40</v>
      </c>
      <c r="N57" s="69" t="s">
        <v>40</v>
      </c>
      <c r="O57" s="69" t="s">
        <v>40</v>
      </c>
      <c r="P57" s="69" t="s">
        <v>40</v>
      </c>
      <c r="Q57" s="69" t="s">
        <v>40</v>
      </c>
      <c r="R57" s="230"/>
      <c r="S57" s="227"/>
    </row>
    <row r="58" s="8" customFormat="1" ht="23" customHeight="1" spans="1:19">
      <c r="A58" s="217" t="s">
        <v>92</v>
      </c>
      <c r="B58" s="217" t="s">
        <v>93</v>
      </c>
      <c r="C58" s="217"/>
      <c r="D58" s="217"/>
      <c r="E58" s="217"/>
      <c r="F58" s="199"/>
      <c r="G58" s="216">
        <v>1230</v>
      </c>
      <c r="H58" s="199"/>
      <c r="I58" s="199">
        <v>1230</v>
      </c>
      <c r="J58" s="199">
        <v>1230</v>
      </c>
      <c r="K58" s="69" t="s">
        <v>40</v>
      </c>
      <c r="L58" s="69" t="s">
        <v>40</v>
      </c>
      <c r="M58" s="69" t="s">
        <v>40</v>
      </c>
      <c r="N58" s="69" t="s">
        <v>40</v>
      </c>
      <c r="O58" s="69" t="s">
        <v>40</v>
      </c>
      <c r="P58" s="69" t="s">
        <v>40</v>
      </c>
      <c r="Q58" s="69" t="s">
        <v>40</v>
      </c>
      <c r="R58" s="230"/>
      <c r="S58" s="227"/>
    </row>
    <row r="59" s="8" customFormat="1" ht="8" customHeight="1" spans="1:19">
      <c r="A59" s="218"/>
      <c r="B59" s="218"/>
      <c r="C59" s="218"/>
      <c r="D59" s="218"/>
      <c r="E59" s="218"/>
      <c r="F59" s="219"/>
      <c r="G59" s="219"/>
      <c r="H59" s="219"/>
      <c r="I59" s="219"/>
      <c r="J59" s="219"/>
      <c r="K59" s="223"/>
      <c r="L59" s="223"/>
      <c r="M59" s="223"/>
      <c r="N59" s="223"/>
      <c r="O59" s="223"/>
      <c r="P59" s="223"/>
      <c r="Q59" s="223"/>
      <c r="R59" s="231"/>
      <c r="S59" s="227"/>
    </row>
  </sheetData>
  <mergeCells count="51">
    <mergeCell ref="A2:R2"/>
    <mergeCell ref="A3:E3"/>
    <mergeCell ref="G3:J3"/>
    <mergeCell ref="K3:N3"/>
    <mergeCell ref="O3:R3"/>
    <mergeCell ref="L4:Q4"/>
    <mergeCell ref="N5:Q5"/>
    <mergeCell ref="A7:E7"/>
    <mergeCell ref="A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4:A6"/>
    <mergeCell ref="A25:A31"/>
    <mergeCell ref="A32:A44"/>
    <mergeCell ref="B25:B31"/>
    <mergeCell ref="B32:B44"/>
    <mergeCell ref="K4:K6"/>
    <mergeCell ref="L5:L6"/>
    <mergeCell ref="M5:M6"/>
    <mergeCell ref="R4:R6"/>
    <mergeCell ref="B4:E6"/>
    <mergeCell ref="F4:G5"/>
    <mergeCell ref="H4:J5"/>
  </mergeCells>
  <pageMargins left="0.393055555555556" right="0.393055555555556" top="0.66875" bottom="0.590277777777778" header="0.5" footer="0.5"/>
  <pageSetup paperSize="9" firstPageNumber="26" orientation="landscape" useFirstPageNumber="1"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6"/>
  <sheetViews>
    <sheetView tabSelected="1" workbookViewId="0">
      <pane xSplit="5" ySplit="2" topLeftCell="F71" activePane="bottomRight" state="frozen"/>
      <selection/>
      <selection pane="topRight"/>
      <selection pane="bottomLeft"/>
      <selection pane="bottomRight" activeCell="B71" sqref="B71"/>
    </sheetView>
  </sheetViews>
  <sheetFormatPr defaultColWidth="9" defaultRowHeight="13.5"/>
  <cols>
    <col min="1" max="1" width="5" style="86" customWidth="1"/>
    <col min="2" max="2" width="11.5" style="86" customWidth="1"/>
    <col min="3" max="3" width="5.125" style="86" customWidth="1"/>
    <col min="4" max="4" width="7.625" style="86" customWidth="1"/>
    <col min="5" max="5" width="8.5" style="86" customWidth="1"/>
    <col min="6" max="6" width="13.25" style="86" customWidth="1"/>
    <col min="7" max="7" width="32.375" style="91" customWidth="1"/>
    <col min="8" max="8" width="6.825" style="86" customWidth="1"/>
    <col min="9" max="9" width="6.59166666666667" style="86" customWidth="1"/>
    <col min="10" max="10" width="5.95" style="86" customWidth="1"/>
    <col min="11" max="11" width="22.75" style="91" customWidth="1"/>
    <col min="12" max="12" width="5.91666666666667" style="86" customWidth="1"/>
    <col min="13" max="13" width="6.64166666666667" style="86" customWidth="1"/>
    <col min="14" max="14" width="5" style="86" customWidth="1"/>
    <col min="15" max="16254" width="9" style="86"/>
    <col min="16384" max="16384" width="9" style="92"/>
  </cols>
  <sheetData>
    <row r="1" s="80" customFormat="1" ht="33" customHeight="1" spans="1:14">
      <c r="A1" s="93" t="s">
        <v>94</v>
      </c>
      <c r="B1" s="93"/>
      <c r="C1" s="93"/>
      <c r="D1" s="93"/>
      <c r="E1" s="93"/>
      <c r="F1" s="93"/>
      <c r="G1" s="94"/>
      <c r="H1" s="93"/>
      <c r="I1" s="93"/>
      <c r="J1" s="93"/>
      <c r="K1" s="94"/>
      <c r="L1" s="93"/>
      <c r="M1" s="93"/>
      <c r="N1" s="93"/>
    </row>
    <row r="2" s="81" customFormat="1" ht="46" customHeight="1" spans="1:14">
      <c r="A2" s="95" t="s">
        <v>6</v>
      </c>
      <c r="B2" s="95" t="s">
        <v>95</v>
      </c>
      <c r="C2" s="95" t="s">
        <v>96</v>
      </c>
      <c r="D2" s="95" t="s">
        <v>97</v>
      </c>
      <c r="E2" s="95" t="s">
        <v>98</v>
      </c>
      <c r="F2" s="95" t="s">
        <v>99</v>
      </c>
      <c r="G2" s="95" t="s">
        <v>100</v>
      </c>
      <c r="H2" s="95" t="s">
        <v>101</v>
      </c>
      <c r="I2" s="95" t="s">
        <v>102</v>
      </c>
      <c r="J2" s="95" t="s">
        <v>103</v>
      </c>
      <c r="K2" s="95" t="s">
        <v>104</v>
      </c>
      <c r="L2" s="95" t="s">
        <v>105</v>
      </c>
      <c r="M2" s="95" t="s">
        <v>106</v>
      </c>
      <c r="N2" s="95"/>
    </row>
    <row r="3" s="82" customFormat="1" ht="31" customHeight="1" spans="1:14">
      <c r="A3" s="96" t="s">
        <v>37</v>
      </c>
      <c r="B3" s="96"/>
      <c r="C3" s="96"/>
      <c r="D3" s="96">
        <f>D4+D18+D55+D109+D113+D129+D143+D145+D147</f>
        <v>154755.2</v>
      </c>
      <c r="E3" s="96">
        <f>E4+E18+E55+E109+E113+E129+E143+E145+E147</f>
        <v>55027</v>
      </c>
      <c r="F3" s="96"/>
      <c r="G3" s="97"/>
      <c r="H3" s="96"/>
      <c r="I3" s="96"/>
      <c r="J3" s="96"/>
      <c r="K3" s="97"/>
      <c r="L3" s="97"/>
      <c r="M3" s="96"/>
      <c r="N3" s="96"/>
    </row>
    <row r="4" s="83" customFormat="1" ht="27" customHeight="1" spans="1:14">
      <c r="A4" s="98" t="s">
        <v>38</v>
      </c>
      <c r="B4" s="99" t="s">
        <v>107</v>
      </c>
      <c r="C4" s="99"/>
      <c r="D4" s="98">
        <f>SUM(D5:D17)</f>
        <v>84346.9</v>
      </c>
      <c r="E4" s="98">
        <f>SUM(E5:E17)</f>
        <v>13407</v>
      </c>
      <c r="F4" s="98">
        <v>0</v>
      </c>
      <c r="G4" s="100"/>
      <c r="H4" s="98"/>
      <c r="I4" s="98"/>
      <c r="J4" s="98"/>
      <c r="K4" s="133"/>
      <c r="L4" s="134"/>
      <c r="M4" s="134"/>
      <c r="N4" s="134"/>
    </row>
    <row r="5" s="84" customFormat="1" ht="33" customHeight="1" spans="1:14">
      <c r="A5" s="101">
        <v>1</v>
      </c>
      <c r="B5" s="101" t="s">
        <v>108</v>
      </c>
      <c r="C5" s="101" t="s">
        <v>109</v>
      </c>
      <c r="D5" s="101">
        <v>40983</v>
      </c>
      <c r="E5" s="101">
        <v>995</v>
      </c>
      <c r="F5" s="101" t="s">
        <v>110</v>
      </c>
      <c r="G5" s="101" t="s">
        <v>111</v>
      </c>
      <c r="H5" s="101" t="s">
        <v>112</v>
      </c>
      <c r="I5" s="101">
        <v>2021.8</v>
      </c>
      <c r="J5" s="101" t="s">
        <v>113</v>
      </c>
      <c r="K5" s="102" t="s">
        <v>114</v>
      </c>
      <c r="L5" s="132">
        <v>24950</v>
      </c>
      <c r="M5" s="132">
        <v>7480</v>
      </c>
      <c r="N5" s="96"/>
    </row>
    <row r="6" s="85" customFormat="1" ht="30" customHeight="1" spans="1:14">
      <c r="A6" s="101"/>
      <c r="B6" s="101"/>
      <c r="C6" s="101"/>
      <c r="D6" s="101"/>
      <c r="E6" s="101">
        <v>2455</v>
      </c>
      <c r="F6" s="101" t="s">
        <v>115</v>
      </c>
      <c r="G6" s="102"/>
      <c r="H6" s="101"/>
      <c r="I6" s="101"/>
      <c r="J6" s="101"/>
      <c r="K6" s="102"/>
      <c r="L6" s="132"/>
      <c r="M6" s="132"/>
      <c r="N6" s="96"/>
    </row>
    <row r="7" s="85" customFormat="1" ht="39" customHeight="1" spans="1:14">
      <c r="A7" s="101">
        <v>2</v>
      </c>
      <c r="B7" s="101" t="s">
        <v>116</v>
      </c>
      <c r="C7" s="101" t="s">
        <v>109</v>
      </c>
      <c r="D7" s="101">
        <v>41410</v>
      </c>
      <c r="E7" s="101">
        <v>3016</v>
      </c>
      <c r="F7" s="101" t="s">
        <v>110</v>
      </c>
      <c r="G7" s="102" t="s">
        <v>117</v>
      </c>
      <c r="H7" s="101" t="s">
        <v>112</v>
      </c>
      <c r="I7" s="101">
        <v>2022.6</v>
      </c>
      <c r="J7" s="101" t="s">
        <v>113</v>
      </c>
      <c r="K7" s="102" t="s">
        <v>118</v>
      </c>
      <c r="L7" s="132">
        <v>9570</v>
      </c>
      <c r="M7" s="132">
        <v>2980</v>
      </c>
      <c r="N7" s="96"/>
    </row>
    <row r="8" s="85" customFormat="1" ht="27" customHeight="1" spans="1:14">
      <c r="A8" s="101"/>
      <c r="B8" s="101"/>
      <c r="C8" s="101"/>
      <c r="D8" s="101"/>
      <c r="E8" s="101">
        <v>134</v>
      </c>
      <c r="F8" s="101" t="s">
        <v>81</v>
      </c>
      <c r="G8" s="102"/>
      <c r="H8" s="101"/>
      <c r="I8" s="101"/>
      <c r="J8" s="101"/>
      <c r="K8" s="102"/>
      <c r="L8" s="132"/>
      <c r="M8" s="132"/>
      <c r="N8" s="96"/>
    </row>
    <row r="9" s="85" customFormat="1" ht="29" customHeight="1" spans="1:14">
      <c r="A9" s="101"/>
      <c r="B9" s="101"/>
      <c r="C9" s="101"/>
      <c r="D9" s="101"/>
      <c r="E9" s="101">
        <v>3000</v>
      </c>
      <c r="F9" s="101" t="s">
        <v>119</v>
      </c>
      <c r="G9" s="102"/>
      <c r="H9" s="101"/>
      <c r="I9" s="101"/>
      <c r="J9" s="101"/>
      <c r="K9" s="102"/>
      <c r="L9" s="132"/>
      <c r="M9" s="132"/>
      <c r="N9" s="96"/>
    </row>
    <row r="10" s="85" customFormat="1" ht="35" customHeight="1" spans="1:14">
      <c r="A10" s="101"/>
      <c r="B10" s="101"/>
      <c r="C10" s="101"/>
      <c r="D10" s="101"/>
      <c r="E10" s="101">
        <v>110</v>
      </c>
      <c r="F10" s="101" t="s">
        <v>120</v>
      </c>
      <c r="G10" s="102"/>
      <c r="H10" s="101"/>
      <c r="I10" s="101"/>
      <c r="J10" s="101"/>
      <c r="K10" s="102"/>
      <c r="L10" s="132"/>
      <c r="M10" s="132"/>
      <c r="N10" s="96"/>
    </row>
    <row r="11" s="85" customFormat="1" ht="35" customHeight="1" spans="1:14">
      <c r="A11" s="101"/>
      <c r="B11" s="101"/>
      <c r="C11" s="101"/>
      <c r="D11" s="101"/>
      <c r="E11" s="101">
        <v>1870</v>
      </c>
      <c r="F11" s="101" t="s">
        <v>115</v>
      </c>
      <c r="G11" s="102"/>
      <c r="H11" s="101"/>
      <c r="I11" s="101"/>
      <c r="J11" s="101"/>
      <c r="K11" s="102"/>
      <c r="L11" s="132"/>
      <c r="M11" s="132"/>
      <c r="N11" s="96"/>
    </row>
    <row r="12" s="85" customFormat="1" ht="28" customHeight="1" spans="1:14">
      <c r="A12" s="101"/>
      <c r="B12" s="101"/>
      <c r="C12" s="101"/>
      <c r="D12" s="101"/>
      <c r="E12" s="101">
        <v>144</v>
      </c>
      <c r="F12" s="101" t="s">
        <v>121</v>
      </c>
      <c r="G12" s="102"/>
      <c r="H12" s="101"/>
      <c r="I12" s="101"/>
      <c r="J12" s="101"/>
      <c r="K12" s="102"/>
      <c r="L12" s="132"/>
      <c r="M12" s="132"/>
      <c r="N12" s="96"/>
    </row>
    <row r="13" s="85" customFormat="1" ht="33" customHeight="1" spans="1:14">
      <c r="A13" s="101"/>
      <c r="B13" s="101"/>
      <c r="C13" s="101"/>
      <c r="D13" s="101"/>
      <c r="E13" s="101">
        <v>50</v>
      </c>
      <c r="F13" s="101" t="s">
        <v>122</v>
      </c>
      <c r="G13" s="102"/>
      <c r="H13" s="103"/>
      <c r="I13" s="103"/>
      <c r="J13" s="101"/>
      <c r="K13" s="102"/>
      <c r="L13" s="135"/>
      <c r="M13" s="135"/>
      <c r="N13" s="96"/>
    </row>
    <row r="14" s="85" customFormat="1" ht="30" customHeight="1" spans="1:14">
      <c r="A14" s="101">
        <v>3</v>
      </c>
      <c r="B14" s="101" t="s">
        <v>123</v>
      </c>
      <c r="C14" s="101" t="s">
        <v>109</v>
      </c>
      <c r="D14" s="101">
        <v>1196.71</v>
      </c>
      <c r="E14" s="101">
        <v>500</v>
      </c>
      <c r="F14" s="101" t="s">
        <v>121</v>
      </c>
      <c r="G14" s="102" t="s">
        <v>124</v>
      </c>
      <c r="H14" s="101" t="s">
        <v>112</v>
      </c>
      <c r="I14" s="101">
        <v>2021.11</v>
      </c>
      <c r="J14" s="101" t="s">
        <v>113</v>
      </c>
      <c r="K14" s="102" t="s">
        <v>125</v>
      </c>
      <c r="L14" s="121">
        <v>25680</v>
      </c>
      <c r="M14" s="136">
        <v>7700</v>
      </c>
      <c r="N14" s="101"/>
    </row>
    <row r="15" s="85" customFormat="1" ht="38" customHeight="1" spans="1:14">
      <c r="A15" s="101"/>
      <c r="B15" s="101"/>
      <c r="C15" s="101"/>
      <c r="D15" s="101"/>
      <c r="E15" s="101">
        <v>415</v>
      </c>
      <c r="F15" s="101" t="s">
        <v>110</v>
      </c>
      <c r="G15" s="102"/>
      <c r="H15" s="101"/>
      <c r="I15" s="101"/>
      <c r="J15" s="101"/>
      <c r="K15" s="102"/>
      <c r="L15" s="121"/>
      <c r="M15" s="136"/>
      <c r="N15" s="101"/>
    </row>
    <row r="16" s="85" customFormat="1" ht="30" customHeight="1" spans="1:14">
      <c r="A16" s="101">
        <v>4</v>
      </c>
      <c r="B16" s="101" t="s">
        <v>126</v>
      </c>
      <c r="C16" s="101" t="s">
        <v>109</v>
      </c>
      <c r="D16" s="101">
        <v>757.19</v>
      </c>
      <c r="E16" s="101">
        <v>400</v>
      </c>
      <c r="F16" s="101" t="s">
        <v>121</v>
      </c>
      <c r="G16" s="101" t="s">
        <v>127</v>
      </c>
      <c r="H16" s="101" t="s">
        <v>112</v>
      </c>
      <c r="I16" s="101">
        <v>2021.11</v>
      </c>
      <c r="J16" s="101" t="s">
        <v>113</v>
      </c>
      <c r="K16" s="102" t="s">
        <v>128</v>
      </c>
      <c r="L16" s="121">
        <v>65600</v>
      </c>
      <c r="M16" s="136">
        <v>19560</v>
      </c>
      <c r="N16" s="101"/>
    </row>
    <row r="17" s="85" customFormat="1" ht="47" customHeight="1" spans="1:14">
      <c r="A17" s="101"/>
      <c r="B17" s="101"/>
      <c r="C17" s="101"/>
      <c r="D17" s="101"/>
      <c r="E17" s="101">
        <v>318</v>
      </c>
      <c r="F17" s="101" t="s">
        <v>110</v>
      </c>
      <c r="G17" s="101"/>
      <c r="H17" s="101"/>
      <c r="I17" s="101"/>
      <c r="J17" s="101"/>
      <c r="K17" s="102"/>
      <c r="L17" s="121"/>
      <c r="M17" s="136"/>
      <c r="N17" s="101"/>
    </row>
    <row r="18" s="85" customFormat="1" ht="28" customHeight="1" spans="1:14">
      <c r="A18" s="99" t="s">
        <v>77</v>
      </c>
      <c r="B18" s="99" t="s">
        <v>129</v>
      </c>
      <c r="C18" s="99"/>
      <c r="D18" s="99" t="s">
        <v>130</v>
      </c>
      <c r="E18" s="99" t="s">
        <v>131</v>
      </c>
      <c r="F18" s="99"/>
      <c r="G18" s="101"/>
      <c r="H18" s="101"/>
      <c r="I18" s="101"/>
      <c r="J18" s="101"/>
      <c r="K18" s="102"/>
      <c r="L18" s="121"/>
      <c r="M18" s="136"/>
      <c r="N18" s="101"/>
    </row>
    <row r="19" s="85" customFormat="1" ht="22" customHeight="1" spans="1:14">
      <c r="A19" s="101">
        <v>1</v>
      </c>
      <c r="B19" s="104" t="s">
        <v>132</v>
      </c>
      <c r="C19" s="104" t="s">
        <v>109</v>
      </c>
      <c r="D19" s="101">
        <v>8582</v>
      </c>
      <c r="E19" s="101">
        <v>300</v>
      </c>
      <c r="F19" s="101" t="s">
        <v>119</v>
      </c>
      <c r="G19" s="102" t="s">
        <v>133</v>
      </c>
      <c r="H19" s="101" t="s">
        <v>134</v>
      </c>
      <c r="I19" s="101">
        <v>2021.11</v>
      </c>
      <c r="J19" s="101" t="s">
        <v>135</v>
      </c>
      <c r="K19" s="102" t="s">
        <v>136</v>
      </c>
      <c r="L19" s="101">
        <v>81296</v>
      </c>
      <c r="M19" s="128">
        <v>11296</v>
      </c>
      <c r="N19" s="137"/>
    </row>
    <row r="20" s="85" customFormat="1" ht="28" customHeight="1" spans="1:14">
      <c r="A20" s="101"/>
      <c r="B20" s="104"/>
      <c r="C20" s="104"/>
      <c r="D20" s="101"/>
      <c r="E20" s="101">
        <v>200</v>
      </c>
      <c r="F20" s="105" t="s">
        <v>137</v>
      </c>
      <c r="G20" s="102"/>
      <c r="H20" s="101"/>
      <c r="I20" s="101"/>
      <c r="J20" s="101"/>
      <c r="K20" s="102"/>
      <c r="L20" s="101"/>
      <c r="M20" s="128"/>
      <c r="N20" s="137"/>
    </row>
    <row r="21" s="85" customFormat="1" ht="30" customHeight="1" spans="1:14">
      <c r="A21" s="101"/>
      <c r="B21" s="104"/>
      <c r="C21" s="104"/>
      <c r="D21" s="101"/>
      <c r="E21" s="101">
        <v>1000</v>
      </c>
      <c r="F21" s="101" t="s">
        <v>115</v>
      </c>
      <c r="G21" s="102"/>
      <c r="H21" s="101"/>
      <c r="I21" s="101"/>
      <c r="J21" s="101"/>
      <c r="K21" s="102"/>
      <c r="L21" s="101"/>
      <c r="M21" s="128"/>
      <c r="N21" s="137"/>
    </row>
    <row r="22" s="84" customFormat="1" ht="54" customHeight="1" spans="1:14">
      <c r="A22" s="101">
        <v>2</v>
      </c>
      <c r="B22" s="106" t="s">
        <v>138</v>
      </c>
      <c r="C22" s="106" t="s">
        <v>109</v>
      </c>
      <c r="D22" s="107">
        <v>60</v>
      </c>
      <c r="E22" s="101">
        <v>60</v>
      </c>
      <c r="F22" s="101" t="s">
        <v>115</v>
      </c>
      <c r="G22" s="108" t="s">
        <v>139</v>
      </c>
      <c r="H22" s="109" t="s">
        <v>140</v>
      </c>
      <c r="I22" s="109">
        <v>2021.11</v>
      </c>
      <c r="J22" s="107" t="s">
        <v>135</v>
      </c>
      <c r="K22" s="108" t="s">
        <v>141</v>
      </c>
      <c r="L22" s="107">
        <v>682</v>
      </c>
      <c r="M22" s="107">
        <v>423</v>
      </c>
      <c r="N22" s="130"/>
    </row>
    <row r="23" s="84" customFormat="1" ht="42" customHeight="1" spans="1:14">
      <c r="A23" s="110">
        <v>3</v>
      </c>
      <c r="B23" s="110" t="s">
        <v>142</v>
      </c>
      <c r="C23" s="110" t="s">
        <v>109</v>
      </c>
      <c r="D23" s="110">
        <v>744</v>
      </c>
      <c r="E23" s="101">
        <v>100</v>
      </c>
      <c r="F23" s="101" t="s">
        <v>110</v>
      </c>
      <c r="G23" s="111" t="s">
        <v>143</v>
      </c>
      <c r="H23" s="110" t="s">
        <v>144</v>
      </c>
      <c r="I23" s="110">
        <v>2021.11</v>
      </c>
      <c r="J23" s="110" t="s">
        <v>135</v>
      </c>
      <c r="K23" s="111" t="s">
        <v>145</v>
      </c>
      <c r="L23" s="110">
        <v>4104</v>
      </c>
      <c r="M23" s="110">
        <v>1096</v>
      </c>
      <c r="N23" s="110" t="s">
        <v>146</v>
      </c>
    </row>
    <row r="24" s="84" customFormat="1" ht="29" customHeight="1" spans="1:14">
      <c r="A24" s="112"/>
      <c r="B24" s="112"/>
      <c r="C24" s="112"/>
      <c r="D24" s="112"/>
      <c r="E24" s="101">
        <v>350</v>
      </c>
      <c r="F24" s="101" t="s">
        <v>147</v>
      </c>
      <c r="G24" s="113"/>
      <c r="H24" s="112"/>
      <c r="I24" s="112"/>
      <c r="J24" s="112"/>
      <c r="K24" s="113"/>
      <c r="L24" s="112"/>
      <c r="M24" s="112"/>
      <c r="N24" s="112"/>
    </row>
    <row r="25" s="83" customFormat="1" ht="30" customHeight="1" spans="1:14">
      <c r="A25" s="101">
        <v>4</v>
      </c>
      <c r="B25" s="101" t="s">
        <v>148</v>
      </c>
      <c r="C25" s="101" t="s">
        <v>109</v>
      </c>
      <c r="D25" s="101">
        <v>1933</v>
      </c>
      <c r="E25" s="101">
        <v>500</v>
      </c>
      <c r="F25" s="101" t="s">
        <v>147</v>
      </c>
      <c r="G25" s="102" t="s">
        <v>149</v>
      </c>
      <c r="H25" s="101" t="s">
        <v>150</v>
      </c>
      <c r="I25" s="101">
        <v>2021.11</v>
      </c>
      <c r="J25" s="101" t="s">
        <v>135</v>
      </c>
      <c r="K25" s="102" t="s">
        <v>151</v>
      </c>
      <c r="L25" s="101">
        <v>589</v>
      </c>
      <c r="M25" s="101">
        <v>136</v>
      </c>
      <c r="N25" s="101"/>
    </row>
    <row r="26" s="83" customFormat="1" ht="24" customHeight="1" spans="1:14">
      <c r="A26" s="101"/>
      <c r="B26" s="101"/>
      <c r="C26" s="101"/>
      <c r="D26" s="101"/>
      <c r="E26" s="101">
        <v>500</v>
      </c>
      <c r="F26" s="101" t="s">
        <v>119</v>
      </c>
      <c r="G26" s="102"/>
      <c r="H26" s="101"/>
      <c r="I26" s="101"/>
      <c r="J26" s="101"/>
      <c r="K26" s="102"/>
      <c r="L26" s="101"/>
      <c r="M26" s="101"/>
      <c r="N26" s="101"/>
    </row>
    <row r="27" s="83" customFormat="1" ht="35" customHeight="1" spans="1:14">
      <c r="A27" s="101">
        <v>5</v>
      </c>
      <c r="B27" s="104" t="s">
        <v>152</v>
      </c>
      <c r="C27" s="104" t="s">
        <v>109</v>
      </c>
      <c r="D27" s="101">
        <v>1497</v>
      </c>
      <c r="E27" s="101">
        <v>500</v>
      </c>
      <c r="F27" s="101" t="s">
        <v>147</v>
      </c>
      <c r="G27" s="102" t="s">
        <v>153</v>
      </c>
      <c r="H27" s="104" t="s">
        <v>134</v>
      </c>
      <c r="I27" s="101">
        <v>2021.11</v>
      </c>
      <c r="J27" s="104" t="s">
        <v>135</v>
      </c>
      <c r="K27" s="102" t="s">
        <v>154</v>
      </c>
      <c r="L27" s="101">
        <v>3256</v>
      </c>
      <c r="M27" s="101">
        <v>1120</v>
      </c>
      <c r="N27" s="101"/>
    </row>
    <row r="28" s="83" customFormat="1" ht="25" customHeight="1" spans="1:14">
      <c r="A28" s="101"/>
      <c r="B28" s="104"/>
      <c r="C28" s="104"/>
      <c r="D28" s="101"/>
      <c r="E28" s="101">
        <v>600</v>
      </c>
      <c r="F28" s="101" t="s">
        <v>119</v>
      </c>
      <c r="G28" s="102"/>
      <c r="H28" s="104"/>
      <c r="I28" s="101"/>
      <c r="J28" s="104"/>
      <c r="K28" s="102"/>
      <c r="L28" s="101"/>
      <c r="M28" s="101"/>
      <c r="N28" s="101"/>
    </row>
    <row r="29" s="83" customFormat="1" ht="30" customHeight="1" spans="1:14">
      <c r="A29" s="101">
        <v>6</v>
      </c>
      <c r="B29" s="114" t="s">
        <v>155</v>
      </c>
      <c r="C29" s="114" t="s">
        <v>109</v>
      </c>
      <c r="D29" s="101">
        <v>310</v>
      </c>
      <c r="E29" s="106">
        <v>100</v>
      </c>
      <c r="F29" s="105" t="s">
        <v>137</v>
      </c>
      <c r="G29" s="115" t="s">
        <v>156</v>
      </c>
      <c r="H29" s="104" t="s">
        <v>157</v>
      </c>
      <c r="I29" s="101">
        <v>2021.11</v>
      </c>
      <c r="J29" s="104" t="s">
        <v>135</v>
      </c>
      <c r="K29" s="115" t="s">
        <v>158</v>
      </c>
      <c r="L29" s="101">
        <v>1125</v>
      </c>
      <c r="M29" s="101">
        <v>303</v>
      </c>
      <c r="N29" s="101"/>
    </row>
    <row r="30" s="83" customFormat="1" ht="33" customHeight="1" spans="1:14">
      <c r="A30" s="101"/>
      <c r="B30" s="114"/>
      <c r="C30" s="114"/>
      <c r="D30" s="101"/>
      <c r="E30" s="106">
        <v>100</v>
      </c>
      <c r="F30" s="101" t="s">
        <v>121</v>
      </c>
      <c r="G30" s="115"/>
      <c r="H30" s="104"/>
      <c r="I30" s="101"/>
      <c r="J30" s="104"/>
      <c r="K30" s="115"/>
      <c r="L30" s="101"/>
      <c r="M30" s="101"/>
      <c r="N30" s="101"/>
    </row>
    <row r="31" s="83" customFormat="1" ht="46" customHeight="1" spans="1:14">
      <c r="A31" s="101">
        <v>7</v>
      </c>
      <c r="B31" s="114" t="s">
        <v>159</v>
      </c>
      <c r="C31" s="114" t="s">
        <v>109</v>
      </c>
      <c r="D31" s="116">
        <v>307</v>
      </c>
      <c r="E31" s="106">
        <v>100</v>
      </c>
      <c r="F31" s="101" t="s">
        <v>121</v>
      </c>
      <c r="G31" s="102" t="s">
        <v>160</v>
      </c>
      <c r="H31" s="106" t="s">
        <v>161</v>
      </c>
      <c r="I31" s="106">
        <v>2021.11</v>
      </c>
      <c r="J31" s="106" t="s">
        <v>135</v>
      </c>
      <c r="K31" s="117" t="s">
        <v>162</v>
      </c>
      <c r="L31" s="106">
        <v>1497</v>
      </c>
      <c r="M31" s="106">
        <v>376</v>
      </c>
      <c r="N31" s="130"/>
    </row>
    <row r="32" s="83" customFormat="1" ht="64" customHeight="1" spans="1:14">
      <c r="A32" s="101">
        <v>8</v>
      </c>
      <c r="B32" s="114" t="s">
        <v>163</v>
      </c>
      <c r="C32" s="114" t="s">
        <v>109</v>
      </c>
      <c r="D32" s="101">
        <v>600</v>
      </c>
      <c r="E32" s="106">
        <v>322</v>
      </c>
      <c r="F32" s="101" t="s">
        <v>81</v>
      </c>
      <c r="G32" s="117" t="s">
        <v>164</v>
      </c>
      <c r="H32" s="104" t="s">
        <v>134</v>
      </c>
      <c r="I32" s="101">
        <v>2021.11</v>
      </c>
      <c r="J32" s="104" t="s">
        <v>135</v>
      </c>
      <c r="K32" s="117" t="s">
        <v>165</v>
      </c>
      <c r="L32" s="101">
        <v>3256</v>
      </c>
      <c r="M32" s="101">
        <v>1120</v>
      </c>
      <c r="N32" s="101"/>
    </row>
    <row r="33" s="83" customFormat="1" ht="50" customHeight="1" spans="1:14">
      <c r="A33" s="101">
        <v>9</v>
      </c>
      <c r="B33" s="101" t="s">
        <v>166</v>
      </c>
      <c r="C33" s="101" t="s">
        <v>109</v>
      </c>
      <c r="D33" s="101">
        <v>125</v>
      </c>
      <c r="E33" s="101">
        <v>60</v>
      </c>
      <c r="F33" s="101" t="s">
        <v>81</v>
      </c>
      <c r="G33" s="117" t="s">
        <v>167</v>
      </c>
      <c r="H33" s="101" t="s">
        <v>168</v>
      </c>
      <c r="I33" s="101">
        <v>2021.11</v>
      </c>
      <c r="J33" s="101" t="s">
        <v>135</v>
      </c>
      <c r="K33" s="117" t="s">
        <v>158</v>
      </c>
      <c r="L33" s="101">
        <v>1125</v>
      </c>
      <c r="M33" s="128">
        <v>303</v>
      </c>
      <c r="N33" s="130"/>
    </row>
    <row r="34" s="86" customFormat="1" ht="47" customHeight="1" spans="1:14">
      <c r="A34" s="101">
        <v>10</v>
      </c>
      <c r="B34" s="104" t="s">
        <v>169</v>
      </c>
      <c r="C34" s="104" t="s">
        <v>170</v>
      </c>
      <c r="D34" s="118">
        <v>1190</v>
      </c>
      <c r="E34" s="101">
        <v>300</v>
      </c>
      <c r="F34" s="101" t="s">
        <v>147</v>
      </c>
      <c r="G34" s="102" t="s">
        <v>171</v>
      </c>
      <c r="H34" s="101" t="s">
        <v>172</v>
      </c>
      <c r="I34" s="101">
        <v>2021.11</v>
      </c>
      <c r="J34" s="101" t="s">
        <v>135</v>
      </c>
      <c r="K34" s="102" t="s">
        <v>173</v>
      </c>
      <c r="L34" s="101">
        <v>3513</v>
      </c>
      <c r="M34" s="128">
        <v>685</v>
      </c>
      <c r="N34" s="130" t="s">
        <v>146</v>
      </c>
    </row>
    <row r="35" s="87" customFormat="1" ht="40" customHeight="1" spans="1:14">
      <c r="A35" s="101">
        <v>11</v>
      </c>
      <c r="B35" s="104" t="s">
        <v>174</v>
      </c>
      <c r="C35" s="104" t="s">
        <v>170</v>
      </c>
      <c r="D35" s="101">
        <v>863.11</v>
      </c>
      <c r="E35" s="101">
        <v>400</v>
      </c>
      <c r="F35" s="101" t="s">
        <v>115</v>
      </c>
      <c r="G35" s="102" t="s">
        <v>175</v>
      </c>
      <c r="H35" s="104" t="s">
        <v>176</v>
      </c>
      <c r="I35" s="101">
        <v>2021.11</v>
      </c>
      <c r="J35" s="104" t="s">
        <v>135</v>
      </c>
      <c r="K35" s="102" t="s">
        <v>177</v>
      </c>
      <c r="L35" s="101">
        <v>450</v>
      </c>
      <c r="M35" s="101">
        <v>225</v>
      </c>
      <c r="N35" s="130" t="s">
        <v>146</v>
      </c>
    </row>
    <row r="36" s="87" customFormat="1" ht="37" customHeight="1" spans="1:14">
      <c r="A36" s="101"/>
      <c r="B36" s="104"/>
      <c r="C36" s="104"/>
      <c r="D36" s="101"/>
      <c r="E36" s="101">
        <v>100</v>
      </c>
      <c r="F36" s="105" t="s">
        <v>137</v>
      </c>
      <c r="G36" s="102"/>
      <c r="H36" s="104"/>
      <c r="I36" s="101"/>
      <c r="J36" s="104"/>
      <c r="K36" s="102"/>
      <c r="L36" s="101"/>
      <c r="M36" s="101"/>
      <c r="N36" s="130"/>
    </row>
    <row r="37" s="87" customFormat="1" ht="31" customHeight="1" spans="1:14">
      <c r="A37" s="101">
        <v>12</v>
      </c>
      <c r="B37" s="104" t="s">
        <v>178</v>
      </c>
      <c r="C37" s="104" t="s">
        <v>170</v>
      </c>
      <c r="D37" s="119">
        <v>574.08</v>
      </c>
      <c r="E37" s="101">
        <v>350</v>
      </c>
      <c r="F37" s="101" t="s">
        <v>147</v>
      </c>
      <c r="G37" s="102" t="s">
        <v>179</v>
      </c>
      <c r="H37" s="104" t="s">
        <v>180</v>
      </c>
      <c r="I37" s="101">
        <v>2021.11</v>
      </c>
      <c r="J37" s="104" t="s">
        <v>135</v>
      </c>
      <c r="K37" s="102" t="s">
        <v>181</v>
      </c>
      <c r="L37" s="101">
        <v>546</v>
      </c>
      <c r="M37" s="101">
        <v>236</v>
      </c>
      <c r="N37" s="130" t="s">
        <v>146</v>
      </c>
    </row>
    <row r="38" s="87" customFormat="1" ht="43" customHeight="1" spans="1:14">
      <c r="A38" s="101"/>
      <c r="B38" s="104"/>
      <c r="C38" s="104"/>
      <c r="D38" s="119"/>
      <c r="E38" s="101">
        <v>50</v>
      </c>
      <c r="F38" s="101" t="s">
        <v>119</v>
      </c>
      <c r="G38" s="102"/>
      <c r="H38" s="104"/>
      <c r="I38" s="101"/>
      <c r="J38" s="104"/>
      <c r="K38" s="102"/>
      <c r="L38" s="101"/>
      <c r="M38" s="101"/>
      <c r="N38" s="130"/>
    </row>
    <row r="39" s="87" customFormat="1" ht="31" customHeight="1" spans="1:14">
      <c r="A39" s="101">
        <v>13</v>
      </c>
      <c r="B39" s="104" t="s">
        <v>182</v>
      </c>
      <c r="C39" s="104" t="s">
        <v>170</v>
      </c>
      <c r="D39" s="101">
        <v>900</v>
      </c>
      <c r="E39" s="101">
        <v>300</v>
      </c>
      <c r="F39" s="101" t="s">
        <v>147</v>
      </c>
      <c r="G39" s="102" t="s">
        <v>183</v>
      </c>
      <c r="H39" s="101" t="s">
        <v>134</v>
      </c>
      <c r="I39" s="101">
        <v>2021.11</v>
      </c>
      <c r="J39" s="104" t="s">
        <v>135</v>
      </c>
      <c r="K39" s="102" t="s">
        <v>184</v>
      </c>
      <c r="L39" s="101">
        <v>5322</v>
      </c>
      <c r="M39" s="101">
        <v>1856</v>
      </c>
      <c r="N39" s="130"/>
    </row>
    <row r="40" s="87" customFormat="1" ht="50" customHeight="1" spans="1:14">
      <c r="A40" s="101"/>
      <c r="B40" s="104"/>
      <c r="C40" s="104"/>
      <c r="D40" s="101"/>
      <c r="E40" s="101">
        <v>400</v>
      </c>
      <c r="F40" s="120" t="s">
        <v>110</v>
      </c>
      <c r="G40" s="102"/>
      <c r="H40" s="101"/>
      <c r="I40" s="101"/>
      <c r="J40" s="104"/>
      <c r="K40" s="102"/>
      <c r="L40" s="101"/>
      <c r="M40" s="101"/>
      <c r="N40" s="130"/>
    </row>
    <row r="41" s="87" customFormat="1" ht="44" customHeight="1" spans="1:14">
      <c r="A41" s="101">
        <v>14</v>
      </c>
      <c r="B41" s="101" t="s">
        <v>185</v>
      </c>
      <c r="C41" s="101" t="s">
        <v>170</v>
      </c>
      <c r="D41" s="101">
        <v>165</v>
      </c>
      <c r="E41" s="101">
        <v>150</v>
      </c>
      <c r="F41" s="101" t="s">
        <v>115</v>
      </c>
      <c r="G41" s="102" t="s">
        <v>186</v>
      </c>
      <c r="H41" s="101" t="s">
        <v>187</v>
      </c>
      <c r="I41" s="101">
        <v>2021.11</v>
      </c>
      <c r="J41" s="101" t="s">
        <v>135</v>
      </c>
      <c r="K41" s="102" t="s">
        <v>188</v>
      </c>
      <c r="L41" s="101">
        <v>960</v>
      </c>
      <c r="M41" s="101">
        <v>260</v>
      </c>
      <c r="N41" s="101"/>
    </row>
    <row r="42" s="87" customFormat="1" ht="42" customHeight="1" spans="1:14">
      <c r="A42" s="101">
        <v>15</v>
      </c>
      <c r="B42" s="104" t="s">
        <v>189</v>
      </c>
      <c r="C42" s="101" t="s">
        <v>170</v>
      </c>
      <c r="D42" s="101">
        <v>253</v>
      </c>
      <c r="E42" s="121">
        <v>150</v>
      </c>
      <c r="F42" s="101" t="s">
        <v>147</v>
      </c>
      <c r="G42" s="102" t="s">
        <v>190</v>
      </c>
      <c r="H42" s="101" t="s">
        <v>191</v>
      </c>
      <c r="I42" s="101">
        <v>2021.11</v>
      </c>
      <c r="J42" s="101" t="s">
        <v>135</v>
      </c>
      <c r="K42" s="102" t="s">
        <v>192</v>
      </c>
      <c r="L42" s="101">
        <v>2211</v>
      </c>
      <c r="M42" s="128">
        <v>546</v>
      </c>
      <c r="N42" s="101"/>
    </row>
    <row r="43" s="87" customFormat="1" ht="95" customHeight="1" spans="1:14">
      <c r="A43" s="101">
        <v>16</v>
      </c>
      <c r="B43" s="114" t="s">
        <v>193</v>
      </c>
      <c r="C43" s="101" t="s">
        <v>170</v>
      </c>
      <c r="D43" s="101">
        <v>149</v>
      </c>
      <c r="E43" s="101">
        <v>100</v>
      </c>
      <c r="F43" s="101" t="s">
        <v>115</v>
      </c>
      <c r="G43" s="117" t="s">
        <v>194</v>
      </c>
      <c r="H43" s="101" t="s">
        <v>134</v>
      </c>
      <c r="I43" s="101">
        <v>2021.11</v>
      </c>
      <c r="J43" s="101" t="s">
        <v>135</v>
      </c>
      <c r="K43" s="102" t="s">
        <v>184</v>
      </c>
      <c r="L43" s="101">
        <v>526</v>
      </c>
      <c r="M43" s="128">
        <v>138</v>
      </c>
      <c r="N43" s="101"/>
    </row>
    <row r="44" s="87" customFormat="1" ht="42" customHeight="1" spans="1:14">
      <c r="A44" s="101">
        <v>17</v>
      </c>
      <c r="B44" s="101" t="s">
        <v>195</v>
      </c>
      <c r="C44" s="101" t="s">
        <v>170</v>
      </c>
      <c r="D44" s="101">
        <v>265</v>
      </c>
      <c r="E44" s="101">
        <v>150</v>
      </c>
      <c r="F44" s="101" t="s">
        <v>115</v>
      </c>
      <c r="G44" s="102" t="s">
        <v>196</v>
      </c>
      <c r="H44" s="101" t="s">
        <v>197</v>
      </c>
      <c r="I44" s="101">
        <v>2021.11</v>
      </c>
      <c r="J44" s="101" t="s">
        <v>135</v>
      </c>
      <c r="K44" s="102" t="s">
        <v>198</v>
      </c>
      <c r="L44" s="101">
        <v>675</v>
      </c>
      <c r="M44" s="128">
        <v>158</v>
      </c>
      <c r="N44" s="101"/>
    </row>
    <row r="45" s="87" customFormat="1" ht="41" customHeight="1" spans="1:14">
      <c r="A45" s="101"/>
      <c r="B45" s="101"/>
      <c r="C45" s="101"/>
      <c r="D45" s="101"/>
      <c r="E45" s="101">
        <v>50</v>
      </c>
      <c r="F45" s="105" t="s">
        <v>137</v>
      </c>
      <c r="G45" s="102"/>
      <c r="H45" s="101"/>
      <c r="I45" s="101"/>
      <c r="J45" s="101"/>
      <c r="K45" s="102"/>
      <c r="L45" s="101"/>
      <c r="M45" s="128"/>
      <c r="N45" s="101"/>
    </row>
    <row r="46" s="87" customFormat="1" ht="32" customHeight="1" spans="1:14">
      <c r="A46" s="110">
        <v>18</v>
      </c>
      <c r="B46" s="122" t="s">
        <v>199</v>
      </c>
      <c r="C46" s="110" t="s">
        <v>170</v>
      </c>
      <c r="D46" s="123">
        <v>255</v>
      </c>
      <c r="E46" s="101">
        <v>50</v>
      </c>
      <c r="F46" s="105" t="s">
        <v>137</v>
      </c>
      <c r="G46" s="124" t="s">
        <v>200</v>
      </c>
      <c r="H46" s="101"/>
      <c r="I46" s="101"/>
      <c r="J46" s="101"/>
      <c r="K46" s="102"/>
      <c r="L46" s="101"/>
      <c r="M46" s="128"/>
      <c r="N46" s="101"/>
    </row>
    <row r="47" s="87" customFormat="1" ht="29" customHeight="1" spans="1:14">
      <c r="A47" s="112"/>
      <c r="B47" s="125"/>
      <c r="C47" s="112"/>
      <c r="D47" s="126"/>
      <c r="E47" s="106">
        <v>50</v>
      </c>
      <c r="F47" s="101" t="s">
        <v>115</v>
      </c>
      <c r="G47" s="127"/>
      <c r="H47" s="106" t="s">
        <v>201</v>
      </c>
      <c r="I47" s="106">
        <v>2021.11</v>
      </c>
      <c r="J47" s="106" t="s">
        <v>135</v>
      </c>
      <c r="K47" s="117" t="s">
        <v>202</v>
      </c>
      <c r="L47" s="106">
        <v>431</v>
      </c>
      <c r="M47" s="106">
        <v>126</v>
      </c>
      <c r="N47" s="130"/>
    </row>
    <row r="48" s="87" customFormat="1" ht="67" customHeight="1" spans="1:14">
      <c r="A48" s="101">
        <v>19</v>
      </c>
      <c r="B48" s="114" t="s">
        <v>203</v>
      </c>
      <c r="C48" s="101" t="s">
        <v>170</v>
      </c>
      <c r="D48" s="116">
        <v>65.8</v>
      </c>
      <c r="E48" s="106">
        <v>60</v>
      </c>
      <c r="F48" s="101" t="s">
        <v>115</v>
      </c>
      <c r="G48" s="117" t="s">
        <v>204</v>
      </c>
      <c r="H48" s="128" t="s">
        <v>205</v>
      </c>
      <c r="I48" s="106">
        <v>2021.11</v>
      </c>
      <c r="J48" s="106" t="s">
        <v>135</v>
      </c>
      <c r="K48" s="117" t="s">
        <v>206</v>
      </c>
      <c r="L48" s="128">
        <v>492</v>
      </c>
      <c r="M48" s="128">
        <v>148</v>
      </c>
      <c r="N48" s="130"/>
    </row>
    <row r="49" s="87" customFormat="1" ht="49" customHeight="1" spans="1:14">
      <c r="A49" s="101">
        <v>20</v>
      </c>
      <c r="B49" s="104" t="s">
        <v>207</v>
      </c>
      <c r="C49" s="101" t="s">
        <v>170</v>
      </c>
      <c r="D49" s="116">
        <v>398</v>
      </c>
      <c r="E49" s="101">
        <v>100</v>
      </c>
      <c r="F49" s="101" t="s">
        <v>110</v>
      </c>
      <c r="G49" s="102" t="s">
        <v>208</v>
      </c>
      <c r="H49" s="101" t="s">
        <v>209</v>
      </c>
      <c r="I49" s="101">
        <v>2021.11</v>
      </c>
      <c r="J49" s="101" t="s">
        <v>135</v>
      </c>
      <c r="K49" s="102" t="s">
        <v>210</v>
      </c>
      <c r="L49" s="101">
        <v>320</v>
      </c>
      <c r="M49" s="101">
        <v>130</v>
      </c>
      <c r="N49" s="130"/>
    </row>
    <row r="50" s="87" customFormat="1" ht="95" customHeight="1" spans="1:14">
      <c r="A50" s="101">
        <v>21</v>
      </c>
      <c r="B50" s="106" t="s">
        <v>211</v>
      </c>
      <c r="C50" s="101" t="s">
        <v>170</v>
      </c>
      <c r="D50" s="107">
        <v>221.58</v>
      </c>
      <c r="E50" s="101">
        <v>100</v>
      </c>
      <c r="F50" s="101" t="s">
        <v>110</v>
      </c>
      <c r="G50" s="108" t="s">
        <v>212</v>
      </c>
      <c r="H50" s="108" t="s">
        <v>213</v>
      </c>
      <c r="I50" s="109">
        <v>2021.11</v>
      </c>
      <c r="J50" s="107" t="s">
        <v>135</v>
      </c>
      <c r="K50" s="108" t="s">
        <v>214</v>
      </c>
      <c r="L50" s="107">
        <v>367</v>
      </c>
      <c r="M50" s="107">
        <v>158</v>
      </c>
      <c r="N50" s="109"/>
    </row>
    <row r="51" s="87" customFormat="1" ht="48" customHeight="1" spans="1:14">
      <c r="A51" s="101">
        <v>22</v>
      </c>
      <c r="B51" s="104" t="s">
        <v>215</v>
      </c>
      <c r="C51" s="101" t="s">
        <v>170</v>
      </c>
      <c r="D51" s="107">
        <v>92</v>
      </c>
      <c r="E51" s="101">
        <v>90</v>
      </c>
      <c r="F51" s="101" t="s">
        <v>115</v>
      </c>
      <c r="G51" s="115" t="s">
        <v>216</v>
      </c>
      <c r="H51" s="104" t="s">
        <v>217</v>
      </c>
      <c r="I51" s="101">
        <v>2021.9</v>
      </c>
      <c r="J51" s="101" t="s">
        <v>135</v>
      </c>
      <c r="K51" s="102" t="s">
        <v>218</v>
      </c>
      <c r="L51" s="107">
        <v>648</v>
      </c>
      <c r="M51" s="107">
        <v>162</v>
      </c>
      <c r="N51" s="130"/>
    </row>
    <row r="52" s="87" customFormat="1" ht="39" customHeight="1" spans="1:14">
      <c r="A52" s="101">
        <v>23</v>
      </c>
      <c r="B52" s="104" t="s">
        <v>219</v>
      </c>
      <c r="C52" s="101" t="s">
        <v>170</v>
      </c>
      <c r="D52" s="107">
        <v>48</v>
      </c>
      <c r="E52" s="101">
        <v>45</v>
      </c>
      <c r="F52" s="101" t="s">
        <v>115</v>
      </c>
      <c r="G52" s="115" t="s">
        <v>220</v>
      </c>
      <c r="H52" s="104" t="s">
        <v>172</v>
      </c>
      <c r="I52" s="101">
        <v>2021.9</v>
      </c>
      <c r="J52" s="101" t="s">
        <v>135</v>
      </c>
      <c r="K52" s="102" t="s">
        <v>221</v>
      </c>
      <c r="L52" s="107">
        <v>20</v>
      </c>
      <c r="M52" s="107">
        <v>3</v>
      </c>
      <c r="N52" s="130"/>
    </row>
    <row r="53" s="87" customFormat="1" ht="45" customHeight="1" spans="1:14">
      <c r="A53" s="101">
        <v>24</v>
      </c>
      <c r="B53" s="104" t="s">
        <v>222</v>
      </c>
      <c r="C53" s="101" t="s">
        <v>170</v>
      </c>
      <c r="D53" s="116">
        <v>10047</v>
      </c>
      <c r="E53" s="101">
        <v>1825</v>
      </c>
      <c r="F53" s="129" t="s">
        <v>119</v>
      </c>
      <c r="G53" s="102" t="s">
        <v>223</v>
      </c>
      <c r="H53" s="101" t="s">
        <v>224</v>
      </c>
      <c r="I53" s="101">
        <v>2021.11</v>
      </c>
      <c r="J53" s="101" t="s">
        <v>135</v>
      </c>
      <c r="K53" s="101" t="s">
        <v>225</v>
      </c>
      <c r="L53" s="101">
        <v>19641</v>
      </c>
      <c r="M53" s="101">
        <v>3138</v>
      </c>
      <c r="N53" s="130" t="s">
        <v>146</v>
      </c>
    </row>
    <row r="54" s="87" customFormat="1" ht="74" customHeight="1" spans="1:14">
      <c r="A54" s="101"/>
      <c r="B54" s="104"/>
      <c r="C54" s="101"/>
      <c r="D54" s="116"/>
      <c r="E54" s="101">
        <v>480</v>
      </c>
      <c r="F54" s="101" t="s">
        <v>147</v>
      </c>
      <c r="G54" s="102"/>
      <c r="H54" s="101"/>
      <c r="I54" s="101"/>
      <c r="J54" s="101"/>
      <c r="K54" s="102"/>
      <c r="L54" s="101"/>
      <c r="M54" s="101"/>
      <c r="N54" s="130"/>
    </row>
    <row r="55" s="88" customFormat="1" ht="29" customHeight="1" spans="1:14">
      <c r="A55" s="130" t="s">
        <v>90</v>
      </c>
      <c r="B55" s="130" t="s">
        <v>226</v>
      </c>
      <c r="C55" s="130"/>
      <c r="D55" s="130">
        <v>30136.82</v>
      </c>
      <c r="E55" s="130">
        <v>23369</v>
      </c>
      <c r="F55" s="130"/>
      <c r="G55" s="97"/>
      <c r="H55" s="96"/>
      <c r="I55" s="138"/>
      <c r="J55" s="96"/>
      <c r="K55" s="96"/>
      <c r="L55" s="96"/>
      <c r="M55" s="96"/>
      <c r="N55" s="139"/>
    </row>
    <row r="56" s="86" customFormat="1" ht="66" customHeight="1" spans="1:14">
      <c r="A56" s="101">
        <v>1</v>
      </c>
      <c r="B56" s="101" t="s">
        <v>227</v>
      </c>
      <c r="C56" s="101" t="s">
        <v>109</v>
      </c>
      <c r="D56" s="101">
        <v>498.88</v>
      </c>
      <c r="E56" s="101">
        <v>280</v>
      </c>
      <c r="F56" s="101" t="s">
        <v>228</v>
      </c>
      <c r="G56" s="131" t="s">
        <v>229</v>
      </c>
      <c r="H56" s="101" t="s">
        <v>230</v>
      </c>
      <c r="I56" s="132">
        <v>2021.11</v>
      </c>
      <c r="J56" s="101" t="s">
        <v>231</v>
      </c>
      <c r="K56" s="103" t="s">
        <v>232</v>
      </c>
      <c r="L56" s="101">
        <v>1379</v>
      </c>
      <c r="M56" s="101">
        <v>286</v>
      </c>
      <c r="N56" s="101"/>
    </row>
    <row r="57" s="86" customFormat="1" ht="84" customHeight="1" spans="1:14">
      <c r="A57" s="101">
        <v>2</v>
      </c>
      <c r="B57" s="101" t="s">
        <v>233</v>
      </c>
      <c r="C57" s="101" t="s">
        <v>109</v>
      </c>
      <c r="D57" s="101">
        <v>424.89</v>
      </c>
      <c r="E57" s="101">
        <v>200</v>
      </c>
      <c r="F57" s="101" t="s">
        <v>234</v>
      </c>
      <c r="G57" s="131" t="s">
        <v>235</v>
      </c>
      <c r="H57" s="132" t="s">
        <v>236</v>
      </c>
      <c r="I57" s="132">
        <v>2021.11</v>
      </c>
      <c r="J57" s="101" t="s">
        <v>237</v>
      </c>
      <c r="K57" s="102" t="s">
        <v>238</v>
      </c>
      <c r="L57" s="132">
        <v>612</v>
      </c>
      <c r="M57" s="101">
        <v>342</v>
      </c>
      <c r="N57" s="130"/>
    </row>
    <row r="58" s="86" customFormat="1" ht="75" customHeight="1" spans="1:14">
      <c r="A58" s="101">
        <v>3</v>
      </c>
      <c r="B58" s="101" t="s">
        <v>239</v>
      </c>
      <c r="C58" s="101" t="s">
        <v>109</v>
      </c>
      <c r="D58" s="101">
        <v>599.35</v>
      </c>
      <c r="E58" s="101">
        <v>230</v>
      </c>
      <c r="F58" s="101" t="s">
        <v>234</v>
      </c>
      <c r="G58" s="102" t="s">
        <v>240</v>
      </c>
      <c r="H58" s="101" t="s">
        <v>241</v>
      </c>
      <c r="I58" s="132">
        <v>2021.11</v>
      </c>
      <c r="J58" s="101" t="s">
        <v>242</v>
      </c>
      <c r="K58" s="102" t="s">
        <v>243</v>
      </c>
      <c r="L58" s="101">
        <v>1200</v>
      </c>
      <c r="M58" s="101">
        <v>800</v>
      </c>
      <c r="N58" s="130"/>
    </row>
    <row r="59" s="86" customFormat="1" ht="98" customHeight="1" spans="1:14">
      <c r="A59" s="101">
        <v>4</v>
      </c>
      <c r="B59" s="101" t="s">
        <v>244</v>
      </c>
      <c r="C59" s="101" t="s">
        <v>109</v>
      </c>
      <c r="D59" s="101">
        <v>197.59</v>
      </c>
      <c r="E59" s="101">
        <v>100</v>
      </c>
      <c r="F59" s="101" t="s">
        <v>115</v>
      </c>
      <c r="G59" s="102" t="s">
        <v>245</v>
      </c>
      <c r="H59" s="132" t="s">
        <v>246</v>
      </c>
      <c r="I59" s="132">
        <v>2021.11</v>
      </c>
      <c r="J59" s="101" t="s">
        <v>247</v>
      </c>
      <c r="K59" s="102" t="s">
        <v>248</v>
      </c>
      <c r="L59" s="132">
        <v>267</v>
      </c>
      <c r="M59" s="101">
        <v>904</v>
      </c>
      <c r="N59" s="107"/>
    </row>
    <row r="60" s="86" customFormat="1" ht="39" customHeight="1" spans="1:14">
      <c r="A60" s="101">
        <v>5</v>
      </c>
      <c r="B60" s="101" t="s">
        <v>249</v>
      </c>
      <c r="C60" s="101" t="s">
        <v>109</v>
      </c>
      <c r="D60" s="101">
        <v>375.4</v>
      </c>
      <c r="E60" s="101">
        <v>100</v>
      </c>
      <c r="F60" s="105" t="s">
        <v>137</v>
      </c>
      <c r="G60" s="102" t="s">
        <v>250</v>
      </c>
      <c r="H60" s="101" t="s">
        <v>251</v>
      </c>
      <c r="I60" s="132">
        <v>2021.11</v>
      </c>
      <c r="J60" s="101" t="s">
        <v>252</v>
      </c>
      <c r="K60" s="102" t="s">
        <v>253</v>
      </c>
      <c r="L60" s="132">
        <v>220</v>
      </c>
      <c r="M60" s="101">
        <v>80</v>
      </c>
      <c r="N60" s="101"/>
    </row>
    <row r="61" s="86" customFormat="1" ht="37" customHeight="1" spans="1:14">
      <c r="A61" s="101"/>
      <c r="B61" s="101"/>
      <c r="C61" s="101"/>
      <c r="D61" s="101"/>
      <c r="E61" s="101">
        <v>100</v>
      </c>
      <c r="F61" s="101" t="s">
        <v>254</v>
      </c>
      <c r="G61" s="102"/>
      <c r="H61" s="101"/>
      <c r="I61" s="132"/>
      <c r="J61" s="101"/>
      <c r="K61" s="102"/>
      <c r="L61" s="132"/>
      <c r="M61" s="101"/>
      <c r="N61" s="101"/>
    </row>
    <row r="62" s="86" customFormat="1" ht="35" customHeight="1" spans="1:14">
      <c r="A62" s="101">
        <v>6</v>
      </c>
      <c r="B62" s="101" t="s">
        <v>255</v>
      </c>
      <c r="C62" s="101" t="s">
        <v>109</v>
      </c>
      <c r="D62" s="101">
        <v>349.61</v>
      </c>
      <c r="E62" s="101">
        <v>100</v>
      </c>
      <c r="F62" s="101" t="s">
        <v>122</v>
      </c>
      <c r="G62" s="102" t="s">
        <v>256</v>
      </c>
      <c r="H62" s="101" t="s">
        <v>257</v>
      </c>
      <c r="I62" s="132">
        <v>2021.11</v>
      </c>
      <c r="J62" s="101" t="s">
        <v>258</v>
      </c>
      <c r="K62" s="102" t="s">
        <v>259</v>
      </c>
      <c r="L62" s="101">
        <v>696</v>
      </c>
      <c r="M62" s="101">
        <v>202</v>
      </c>
      <c r="N62" s="134"/>
    </row>
    <row r="63" s="86" customFormat="1" ht="46" customHeight="1" spans="1:14">
      <c r="A63" s="101"/>
      <c r="B63" s="101"/>
      <c r="C63" s="101"/>
      <c r="D63" s="101"/>
      <c r="E63" s="101">
        <v>100</v>
      </c>
      <c r="F63" s="101" t="s">
        <v>120</v>
      </c>
      <c r="G63" s="102"/>
      <c r="H63" s="101"/>
      <c r="I63" s="132"/>
      <c r="J63" s="101"/>
      <c r="K63" s="102"/>
      <c r="L63" s="101"/>
      <c r="M63" s="101"/>
      <c r="N63" s="134"/>
    </row>
    <row r="64" s="86" customFormat="1" ht="122" customHeight="1" spans="1:14">
      <c r="A64" s="101">
        <v>7</v>
      </c>
      <c r="B64" s="101" t="s">
        <v>260</v>
      </c>
      <c r="C64" s="101" t="s">
        <v>109</v>
      </c>
      <c r="D64" s="116">
        <v>397.97</v>
      </c>
      <c r="E64" s="116">
        <v>200</v>
      </c>
      <c r="F64" s="101" t="s">
        <v>115</v>
      </c>
      <c r="G64" s="102" t="s">
        <v>261</v>
      </c>
      <c r="H64" s="116" t="s">
        <v>262</v>
      </c>
      <c r="I64" s="132">
        <v>2021.11</v>
      </c>
      <c r="J64" s="101" t="s">
        <v>263</v>
      </c>
      <c r="K64" s="140" t="s">
        <v>264</v>
      </c>
      <c r="L64" s="116">
        <v>883</v>
      </c>
      <c r="M64" s="116">
        <v>325</v>
      </c>
      <c r="N64" s="116"/>
    </row>
    <row r="65" s="86" customFormat="1" ht="77" customHeight="1" spans="1:14">
      <c r="A65" s="101">
        <v>8</v>
      </c>
      <c r="B65" s="101" t="s">
        <v>265</v>
      </c>
      <c r="C65" s="101" t="s">
        <v>109</v>
      </c>
      <c r="D65" s="141">
        <v>349.99</v>
      </c>
      <c r="E65" s="141">
        <v>200</v>
      </c>
      <c r="F65" s="105" t="s">
        <v>137</v>
      </c>
      <c r="G65" s="102" t="s">
        <v>266</v>
      </c>
      <c r="H65" s="132" t="s">
        <v>267</v>
      </c>
      <c r="I65" s="132">
        <v>2021.11</v>
      </c>
      <c r="J65" s="101" t="s">
        <v>268</v>
      </c>
      <c r="K65" s="102" t="s">
        <v>269</v>
      </c>
      <c r="L65" s="163">
        <v>1600</v>
      </c>
      <c r="M65" s="164">
        <v>422</v>
      </c>
      <c r="N65" s="134"/>
    </row>
    <row r="66" s="86" customFormat="1" ht="69" customHeight="1" spans="1:14">
      <c r="A66" s="101">
        <v>9</v>
      </c>
      <c r="B66" s="101" t="s">
        <v>270</v>
      </c>
      <c r="C66" s="101" t="s">
        <v>109</v>
      </c>
      <c r="D66" s="101">
        <v>280</v>
      </c>
      <c r="E66" s="101">
        <v>200</v>
      </c>
      <c r="F66" s="105" t="s">
        <v>137</v>
      </c>
      <c r="G66" s="102" t="s">
        <v>271</v>
      </c>
      <c r="H66" s="101" t="s">
        <v>272</v>
      </c>
      <c r="I66" s="132">
        <v>2021.11</v>
      </c>
      <c r="J66" s="101" t="s">
        <v>273</v>
      </c>
      <c r="K66" s="102" t="s">
        <v>274</v>
      </c>
      <c r="L66" s="101">
        <v>997</v>
      </c>
      <c r="M66" s="101">
        <v>396</v>
      </c>
      <c r="N66" s="130"/>
    </row>
    <row r="67" s="86" customFormat="1" ht="83" customHeight="1" spans="1:14">
      <c r="A67" s="101">
        <v>10</v>
      </c>
      <c r="B67" s="101" t="s">
        <v>275</v>
      </c>
      <c r="C67" s="101" t="s">
        <v>109</v>
      </c>
      <c r="D67" s="142">
        <v>398.62</v>
      </c>
      <c r="E67" s="142">
        <v>200</v>
      </c>
      <c r="F67" s="101" t="s">
        <v>81</v>
      </c>
      <c r="G67" s="102" t="s">
        <v>276</v>
      </c>
      <c r="H67" s="132" t="s">
        <v>277</v>
      </c>
      <c r="I67" s="132">
        <v>2021.11</v>
      </c>
      <c r="J67" s="101" t="s">
        <v>278</v>
      </c>
      <c r="K67" s="102" t="s">
        <v>279</v>
      </c>
      <c r="L67" s="132">
        <v>1342</v>
      </c>
      <c r="M67" s="146">
        <v>327</v>
      </c>
      <c r="N67" s="101"/>
    </row>
    <row r="68" s="86" customFormat="1" ht="164" customHeight="1" spans="1:14">
      <c r="A68" s="101">
        <v>11</v>
      </c>
      <c r="B68" s="101" t="s">
        <v>280</v>
      </c>
      <c r="C68" s="101" t="s">
        <v>109</v>
      </c>
      <c r="D68" s="143">
        <v>395.42</v>
      </c>
      <c r="E68" s="143">
        <v>200</v>
      </c>
      <c r="F68" s="101" t="s">
        <v>81</v>
      </c>
      <c r="G68" s="102" t="s">
        <v>281</v>
      </c>
      <c r="H68" s="144" t="s">
        <v>282</v>
      </c>
      <c r="I68" s="132">
        <v>2021.11</v>
      </c>
      <c r="J68" s="101" t="s">
        <v>283</v>
      </c>
      <c r="K68" s="165" t="s">
        <v>284</v>
      </c>
      <c r="L68" s="143">
        <v>1170</v>
      </c>
      <c r="M68" s="143">
        <v>286</v>
      </c>
      <c r="N68" s="144"/>
    </row>
    <row r="69" s="86" customFormat="1" ht="155" customHeight="1" spans="1:14">
      <c r="A69" s="101">
        <v>12</v>
      </c>
      <c r="B69" s="101" t="s">
        <v>285</v>
      </c>
      <c r="C69" s="101" t="s">
        <v>109</v>
      </c>
      <c r="D69" s="101">
        <v>398.12</v>
      </c>
      <c r="E69" s="101">
        <v>250</v>
      </c>
      <c r="F69" s="116" t="s">
        <v>228</v>
      </c>
      <c r="G69" s="102" t="s">
        <v>286</v>
      </c>
      <c r="H69" s="101" t="s">
        <v>287</v>
      </c>
      <c r="I69" s="132">
        <v>2021.11</v>
      </c>
      <c r="J69" s="101" t="s">
        <v>288</v>
      </c>
      <c r="K69" s="102" t="s">
        <v>289</v>
      </c>
      <c r="L69" s="145">
        <v>436</v>
      </c>
      <c r="M69" s="145">
        <v>135</v>
      </c>
      <c r="N69" s="145"/>
    </row>
    <row r="70" s="89" customFormat="1" ht="74" customHeight="1" spans="1:14">
      <c r="A70" s="101">
        <v>13</v>
      </c>
      <c r="B70" s="116" t="s">
        <v>290</v>
      </c>
      <c r="C70" s="101" t="s">
        <v>109</v>
      </c>
      <c r="D70" s="116">
        <v>395.42</v>
      </c>
      <c r="E70" s="116">
        <v>250</v>
      </c>
      <c r="F70" s="116" t="s">
        <v>228</v>
      </c>
      <c r="G70" s="140" t="s">
        <v>291</v>
      </c>
      <c r="H70" s="116" t="s">
        <v>292</v>
      </c>
      <c r="I70" s="132">
        <v>2021.11</v>
      </c>
      <c r="J70" s="132" t="s">
        <v>263</v>
      </c>
      <c r="K70" s="140" t="s">
        <v>293</v>
      </c>
      <c r="L70" s="116">
        <v>712</v>
      </c>
      <c r="M70" s="116">
        <v>185</v>
      </c>
      <c r="N70" s="158"/>
    </row>
    <row r="71" s="85" customFormat="1" ht="78" customHeight="1" spans="1:14">
      <c r="A71" s="101">
        <v>14</v>
      </c>
      <c r="B71" s="116" t="s">
        <v>294</v>
      </c>
      <c r="C71" s="101" t="s">
        <v>109</v>
      </c>
      <c r="D71" s="116">
        <v>394.94</v>
      </c>
      <c r="E71" s="116">
        <v>250</v>
      </c>
      <c r="F71" s="116" t="s">
        <v>228</v>
      </c>
      <c r="G71" s="140" t="s">
        <v>295</v>
      </c>
      <c r="H71" s="116" t="s">
        <v>296</v>
      </c>
      <c r="I71" s="132">
        <v>2021.11</v>
      </c>
      <c r="J71" s="132" t="s">
        <v>268</v>
      </c>
      <c r="K71" s="140" t="s">
        <v>293</v>
      </c>
      <c r="L71" s="116">
        <v>960</v>
      </c>
      <c r="M71" s="116">
        <v>230</v>
      </c>
      <c r="N71" s="158"/>
    </row>
    <row r="72" s="85" customFormat="1" ht="72" customHeight="1" spans="1:14">
      <c r="A72" s="101">
        <v>15</v>
      </c>
      <c r="B72" s="116" t="s">
        <v>297</v>
      </c>
      <c r="C72" s="101" t="s">
        <v>109</v>
      </c>
      <c r="D72" s="116">
        <v>295.88</v>
      </c>
      <c r="E72" s="116">
        <v>200</v>
      </c>
      <c r="F72" s="116" t="s">
        <v>228</v>
      </c>
      <c r="G72" s="140" t="s">
        <v>298</v>
      </c>
      <c r="H72" s="116" t="s">
        <v>299</v>
      </c>
      <c r="I72" s="132">
        <v>2021.11</v>
      </c>
      <c r="J72" s="132" t="s">
        <v>237</v>
      </c>
      <c r="K72" s="140" t="s">
        <v>293</v>
      </c>
      <c r="L72" s="116">
        <v>1200</v>
      </c>
      <c r="M72" s="116">
        <v>268</v>
      </c>
      <c r="N72" s="158"/>
    </row>
    <row r="73" s="85" customFormat="1" ht="33" customHeight="1" spans="1:14">
      <c r="A73" s="121">
        <v>16</v>
      </c>
      <c r="B73" s="132" t="s">
        <v>300</v>
      </c>
      <c r="C73" s="132" t="s">
        <v>170</v>
      </c>
      <c r="D73" s="145">
        <v>6155.524</v>
      </c>
      <c r="E73" s="145">
        <v>4724.524</v>
      </c>
      <c r="F73" s="101" t="s">
        <v>115</v>
      </c>
      <c r="G73" s="102" t="s">
        <v>301</v>
      </c>
      <c r="H73" s="132" t="s">
        <v>302</v>
      </c>
      <c r="I73" s="132">
        <v>2021.12</v>
      </c>
      <c r="J73" s="132" t="s">
        <v>303</v>
      </c>
      <c r="K73" s="102" t="s">
        <v>304</v>
      </c>
      <c r="L73" s="132">
        <v>54024</v>
      </c>
      <c r="M73" s="101">
        <v>54024</v>
      </c>
      <c r="N73" s="130"/>
    </row>
    <row r="74" s="85" customFormat="1" ht="33" customHeight="1" spans="1:14">
      <c r="A74" s="121"/>
      <c r="B74" s="132"/>
      <c r="C74" s="132"/>
      <c r="D74" s="145"/>
      <c r="E74" s="116">
        <v>50</v>
      </c>
      <c r="F74" s="116" t="s">
        <v>120</v>
      </c>
      <c r="G74" s="102"/>
      <c r="H74" s="132"/>
      <c r="I74" s="132"/>
      <c r="J74" s="132"/>
      <c r="K74" s="102"/>
      <c r="L74" s="132"/>
      <c r="M74" s="101"/>
      <c r="N74" s="130"/>
    </row>
    <row r="75" s="85" customFormat="1" ht="37" customHeight="1" spans="1:14">
      <c r="A75" s="121"/>
      <c r="B75" s="132"/>
      <c r="C75" s="132"/>
      <c r="D75" s="145"/>
      <c r="E75" s="116">
        <v>420</v>
      </c>
      <c r="F75" s="116" t="s">
        <v>110</v>
      </c>
      <c r="G75" s="102"/>
      <c r="H75" s="132"/>
      <c r="I75" s="132"/>
      <c r="J75" s="132"/>
      <c r="K75" s="102"/>
      <c r="L75" s="132"/>
      <c r="M75" s="101"/>
      <c r="N75" s="130"/>
    </row>
    <row r="76" s="85" customFormat="1" ht="33" customHeight="1" spans="1:14">
      <c r="A76" s="121"/>
      <c r="B76" s="132"/>
      <c r="C76" s="132"/>
      <c r="D76" s="145"/>
      <c r="E76" s="145">
        <v>961</v>
      </c>
      <c r="F76" s="105" t="s">
        <v>137</v>
      </c>
      <c r="G76" s="102"/>
      <c r="H76" s="132"/>
      <c r="I76" s="132"/>
      <c r="J76" s="132"/>
      <c r="K76" s="102"/>
      <c r="L76" s="132"/>
      <c r="M76" s="101"/>
      <c r="N76" s="130"/>
    </row>
    <row r="77" s="86" customFormat="1" ht="34" customHeight="1" spans="1:14">
      <c r="A77" s="121">
        <v>17</v>
      </c>
      <c r="B77" s="132" t="s">
        <v>305</v>
      </c>
      <c r="C77" s="132" t="s">
        <v>170</v>
      </c>
      <c r="D77" s="146">
        <v>90</v>
      </c>
      <c r="E77" s="146">
        <v>90</v>
      </c>
      <c r="F77" s="101" t="s">
        <v>115</v>
      </c>
      <c r="G77" s="147" t="s">
        <v>306</v>
      </c>
      <c r="H77" s="146" t="s">
        <v>307</v>
      </c>
      <c r="I77" s="132">
        <v>2021.9</v>
      </c>
      <c r="J77" s="132" t="s">
        <v>303</v>
      </c>
      <c r="K77" s="132" t="s">
        <v>308</v>
      </c>
      <c r="L77" s="106">
        <v>6257</v>
      </c>
      <c r="M77" s="146">
        <v>1000</v>
      </c>
      <c r="N77" s="134"/>
    </row>
    <row r="78" s="86" customFormat="1" ht="48" customHeight="1" spans="1:14">
      <c r="A78" s="121">
        <v>18</v>
      </c>
      <c r="B78" s="132" t="s">
        <v>309</v>
      </c>
      <c r="C78" s="132" t="s">
        <v>170</v>
      </c>
      <c r="D78" s="101">
        <v>1460</v>
      </c>
      <c r="E78" s="101">
        <v>1000</v>
      </c>
      <c r="F78" s="101" t="s">
        <v>115</v>
      </c>
      <c r="G78" s="102" t="s">
        <v>310</v>
      </c>
      <c r="H78" s="132" t="s">
        <v>302</v>
      </c>
      <c r="I78" s="132">
        <v>2021.9</v>
      </c>
      <c r="J78" s="132" t="s">
        <v>303</v>
      </c>
      <c r="K78" s="101" t="s">
        <v>311</v>
      </c>
      <c r="L78" s="132">
        <v>54024</v>
      </c>
      <c r="M78" s="101">
        <v>54024</v>
      </c>
      <c r="N78" s="130"/>
    </row>
    <row r="79" s="86" customFormat="1" ht="65" customHeight="1" spans="1:14">
      <c r="A79" s="121"/>
      <c r="B79" s="132"/>
      <c r="C79" s="132"/>
      <c r="D79" s="101"/>
      <c r="E79" s="101">
        <v>100</v>
      </c>
      <c r="F79" s="105" t="s">
        <v>137</v>
      </c>
      <c r="G79" s="102"/>
      <c r="H79" s="132"/>
      <c r="I79" s="132"/>
      <c r="J79" s="132"/>
      <c r="K79" s="101"/>
      <c r="L79" s="132"/>
      <c r="M79" s="101"/>
      <c r="N79" s="130"/>
    </row>
    <row r="80" s="86" customFormat="1" ht="46" customHeight="1" spans="1:14">
      <c r="A80" s="121">
        <v>19</v>
      </c>
      <c r="B80" s="148" t="s">
        <v>312</v>
      </c>
      <c r="C80" s="148" t="s">
        <v>170</v>
      </c>
      <c r="D80" s="101">
        <v>180</v>
      </c>
      <c r="E80" s="101">
        <v>176</v>
      </c>
      <c r="F80" s="149" t="s">
        <v>234</v>
      </c>
      <c r="G80" s="102" t="s">
        <v>313</v>
      </c>
      <c r="H80" s="149" t="s">
        <v>307</v>
      </c>
      <c r="I80" s="163">
        <v>2021.11</v>
      </c>
      <c r="J80" s="148" t="s">
        <v>303</v>
      </c>
      <c r="K80" s="166" t="s">
        <v>314</v>
      </c>
      <c r="L80" s="164">
        <v>1000</v>
      </c>
      <c r="M80" s="164">
        <v>400</v>
      </c>
      <c r="N80" s="130"/>
    </row>
    <row r="81" s="86" customFormat="1" ht="110" customHeight="1" spans="1:14">
      <c r="A81" s="121">
        <v>20</v>
      </c>
      <c r="B81" s="150" t="s">
        <v>315</v>
      </c>
      <c r="C81" s="150" t="s">
        <v>170</v>
      </c>
      <c r="D81" s="151">
        <v>200</v>
      </c>
      <c r="E81" s="151">
        <v>150</v>
      </c>
      <c r="F81" s="101" t="s">
        <v>115</v>
      </c>
      <c r="G81" s="152" t="s">
        <v>316</v>
      </c>
      <c r="H81" s="150" t="s">
        <v>317</v>
      </c>
      <c r="I81" s="132">
        <v>2021.11</v>
      </c>
      <c r="J81" s="132" t="s">
        <v>303</v>
      </c>
      <c r="K81" s="152" t="s">
        <v>318</v>
      </c>
      <c r="L81" s="167">
        <v>15000</v>
      </c>
      <c r="M81" s="151">
        <v>3000</v>
      </c>
      <c r="N81" s="134"/>
    </row>
    <row r="82" s="86" customFormat="1" ht="113" customHeight="1" spans="1:14">
      <c r="A82" s="121">
        <v>21</v>
      </c>
      <c r="B82" s="150" t="s">
        <v>319</v>
      </c>
      <c r="C82" s="150" t="s">
        <v>170</v>
      </c>
      <c r="D82" s="151">
        <v>100</v>
      </c>
      <c r="E82" s="151">
        <v>90</v>
      </c>
      <c r="F82" s="101" t="s">
        <v>115</v>
      </c>
      <c r="G82" s="152" t="s">
        <v>320</v>
      </c>
      <c r="H82" s="150" t="s">
        <v>321</v>
      </c>
      <c r="I82" s="132">
        <v>2021.11</v>
      </c>
      <c r="J82" s="132" t="s">
        <v>303</v>
      </c>
      <c r="K82" s="152" t="s">
        <v>322</v>
      </c>
      <c r="L82" s="167">
        <v>15000</v>
      </c>
      <c r="M82" s="151">
        <v>3000</v>
      </c>
      <c r="N82" s="134"/>
    </row>
    <row r="83" s="86" customFormat="1" ht="126" customHeight="1" spans="1:14">
      <c r="A83" s="121">
        <v>22</v>
      </c>
      <c r="B83" s="150" t="s">
        <v>323</v>
      </c>
      <c r="C83" s="150" t="s">
        <v>170</v>
      </c>
      <c r="D83" s="151">
        <v>200</v>
      </c>
      <c r="E83" s="151">
        <v>150</v>
      </c>
      <c r="F83" s="101" t="s">
        <v>115</v>
      </c>
      <c r="G83" s="152" t="s">
        <v>324</v>
      </c>
      <c r="H83" s="150" t="s">
        <v>325</v>
      </c>
      <c r="I83" s="132">
        <v>2021.11</v>
      </c>
      <c r="J83" s="132" t="s">
        <v>303</v>
      </c>
      <c r="K83" s="152" t="s">
        <v>326</v>
      </c>
      <c r="L83" s="167">
        <v>20000</v>
      </c>
      <c r="M83" s="151">
        <v>5000</v>
      </c>
      <c r="N83" s="134"/>
    </row>
    <row r="84" s="87" customFormat="1" ht="51" customHeight="1" spans="1:14">
      <c r="A84" s="101">
        <v>23</v>
      </c>
      <c r="B84" s="101" t="s">
        <v>327</v>
      </c>
      <c r="C84" s="101" t="s">
        <v>170</v>
      </c>
      <c r="D84" s="101">
        <v>748</v>
      </c>
      <c r="E84" s="145">
        <v>500</v>
      </c>
      <c r="F84" s="101" t="s">
        <v>115</v>
      </c>
      <c r="G84" s="102" t="s">
        <v>328</v>
      </c>
      <c r="H84" s="132" t="s">
        <v>134</v>
      </c>
      <c r="I84" s="132">
        <v>2021.8</v>
      </c>
      <c r="J84" s="132" t="s">
        <v>303</v>
      </c>
      <c r="K84" s="101" t="s">
        <v>329</v>
      </c>
      <c r="L84" s="132">
        <v>54024</v>
      </c>
      <c r="M84" s="101">
        <v>54024</v>
      </c>
      <c r="N84" s="130"/>
    </row>
    <row r="85" s="87" customFormat="1" ht="66" customHeight="1" spans="1:14">
      <c r="A85" s="101"/>
      <c r="B85" s="101"/>
      <c r="C85" s="101"/>
      <c r="D85" s="101"/>
      <c r="E85" s="145">
        <v>160</v>
      </c>
      <c r="F85" s="101" t="s">
        <v>120</v>
      </c>
      <c r="G85" s="102"/>
      <c r="H85" s="132"/>
      <c r="I85" s="132"/>
      <c r="J85" s="132"/>
      <c r="K85" s="101"/>
      <c r="L85" s="132"/>
      <c r="M85" s="101"/>
      <c r="N85" s="130"/>
    </row>
    <row r="86" s="87" customFormat="1" ht="30" customHeight="1" spans="1:14">
      <c r="A86" s="121">
        <v>24</v>
      </c>
      <c r="B86" s="101" t="s">
        <v>330</v>
      </c>
      <c r="C86" s="101" t="s">
        <v>170</v>
      </c>
      <c r="D86" s="101">
        <v>30</v>
      </c>
      <c r="E86" s="145">
        <v>10</v>
      </c>
      <c r="F86" s="101" t="s">
        <v>115</v>
      </c>
      <c r="G86" s="101" t="s">
        <v>331</v>
      </c>
      <c r="H86" s="146" t="s">
        <v>307</v>
      </c>
      <c r="I86" s="132">
        <v>2021.12</v>
      </c>
      <c r="J86" s="132" t="s">
        <v>303</v>
      </c>
      <c r="K86" s="102" t="s">
        <v>332</v>
      </c>
      <c r="L86" s="106">
        <v>500</v>
      </c>
      <c r="M86" s="146">
        <v>100</v>
      </c>
      <c r="N86" s="130"/>
    </row>
    <row r="87" s="86" customFormat="1" ht="27" customHeight="1" spans="1:14">
      <c r="A87" s="121"/>
      <c r="B87" s="101"/>
      <c r="C87" s="101"/>
      <c r="D87" s="101"/>
      <c r="E87" s="101">
        <v>20</v>
      </c>
      <c r="F87" s="101" t="s">
        <v>120</v>
      </c>
      <c r="G87" s="102"/>
      <c r="H87" s="146"/>
      <c r="I87" s="132"/>
      <c r="J87" s="132"/>
      <c r="K87" s="102"/>
      <c r="L87" s="106"/>
      <c r="M87" s="146"/>
      <c r="N87" s="130"/>
    </row>
    <row r="88" s="86" customFormat="1" ht="27" customHeight="1" spans="1:14">
      <c r="A88" s="121">
        <v>25</v>
      </c>
      <c r="B88" s="101" t="s">
        <v>333</v>
      </c>
      <c r="C88" s="101" t="s">
        <v>170</v>
      </c>
      <c r="D88" s="101">
        <v>725</v>
      </c>
      <c r="E88" s="145">
        <v>445</v>
      </c>
      <c r="F88" s="101" t="s">
        <v>115</v>
      </c>
      <c r="G88" s="101" t="s">
        <v>334</v>
      </c>
      <c r="H88" s="132" t="s">
        <v>134</v>
      </c>
      <c r="I88" s="132">
        <v>2021.8</v>
      </c>
      <c r="J88" s="132" t="s">
        <v>303</v>
      </c>
      <c r="K88" s="102" t="s">
        <v>335</v>
      </c>
      <c r="L88" s="132">
        <v>800</v>
      </c>
      <c r="M88" s="101">
        <v>800</v>
      </c>
      <c r="N88" s="130"/>
    </row>
    <row r="89" s="86" customFormat="1" ht="34" customHeight="1" spans="1:14">
      <c r="A89" s="121"/>
      <c r="B89" s="101"/>
      <c r="C89" s="101"/>
      <c r="D89" s="101"/>
      <c r="E89" s="145">
        <v>280</v>
      </c>
      <c r="F89" s="105" t="s">
        <v>137</v>
      </c>
      <c r="G89" s="101"/>
      <c r="H89" s="132"/>
      <c r="I89" s="132"/>
      <c r="J89" s="132"/>
      <c r="K89" s="102"/>
      <c r="L89" s="132"/>
      <c r="M89" s="101"/>
      <c r="N89" s="130"/>
    </row>
    <row r="90" s="86" customFormat="1" ht="61" customHeight="1" spans="1:14">
      <c r="A90" s="121">
        <v>26</v>
      </c>
      <c r="B90" s="106" t="s">
        <v>336</v>
      </c>
      <c r="C90" s="106" t="s">
        <v>170</v>
      </c>
      <c r="D90" s="146">
        <v>801.476</v>
      </c>
      <c r="E90" s="145">
        <v>801.476</v>
      </c>
      <c r="F90" s="101" t="s">
        <v>115</v>
      </c>
      <c r="G90" s="117" t="s">
        <v>337</v>
      </c>
      <c r="H90" s="101" t="s">
        <v>307</v>
      </c>
      <c r="I90" s="132">
        <v>2021.6</v>
      </c>
      <c r="J90" s="132" t="s">
        <v>303</v>
      </c>
      <c r="K90" s="117" t="s">
        <v>338</v>
      </c>
      <c r="L90" s="106">
        <v>7656</v>
      </c>
      <c r="M90" s="146">
        <v>200</v>
      </c>
      <c r="N90" s="130"/>
    </row>
    <row r="91" s="86" customFormat="1" ht="57" customHeight="1" spans="1:14">
      <c r="A91" s="121">
        <v>27</v>
      </c>
      <c r="B91" s="101" t="s">
        <v>339</v>
      </c>
      <c r="C91" s="106" t="s">
        <v>170</v>
      </c>
      <c r="D91" s="145">
        <v>320</v>
      </c>
      <c r="E91" s="145">
        <v>192</v>
      </c>
      <c r="F91" s="101" t="s">
        <v>234</v>
      </c>
      <c r="G91" s="117" t="s">
        <v>340</v>
      </c>
      <c r="H91" s="146" t="s">
        <v>307</v>
      </c>
      <c r="I91" s="132">
        <v>2021.12</v>
      </c>
      <c r="J91" s="132" t="s">
        <v>303</v>
      </c>
      <c r="K91" s="102" t="s">
        <v>341</v>
      </c>
      <c r="L91" s="145">
        <v>300</v>
      </c>
      <c r="M91" s="145">
        <v>300</v>
      </c>
      <c r="N91" s="134"/>
    </row>
    <row r="92" s="86" customFormat="1" ht="135" customHeight="1" spans="1:14">
      <c r="A92" s="121">
        <v>28</v>
      </c>
      <c r="B92" s="101" t="s">
        <v>342</v>
      </c>
      <c r="C92" s="106" t="s">
        <v>170</v>
      </c>
      <c r="D92" s="145">
        <v>718</v>
      </c>
      <c r="E92" s="145">
        <v>500</v>
      </c>
      <c r="F92" s="101" t="s">
        <v>234</v>
      </c>
      <c r="G92" s="153" t="s">
        <v>343</v>
      </c>
      <c r="H92" s="146" t="s">
        <v>307</v>
      </c>
      <c r="I92" s="132">
        <v>2021.12</v>
      </c>
      <c r="J92" s="132" t="s">
        <v>303</v>
      </c>
      <c r="K92" s="102" t="s">
        <v>341</v>
      </c>
      <c r="L92" s="145">
        <v>1200</v>
      </c>
      <c r="M92" s="145">
        <v>1200</v>
      </c>
      <c r="N92" s="134"/>
    </row>
    <row r="93" s="86" customFormat="1" ht="75" customHeight="1" spans="1:14">
      <c r="A93" s="121">
        <v>29</v>
      </c>
      <c r="B93" s="101" t="s">
        <v>344</v>
      </c>
      <c r="C93" s="106" t="s">
        <v>170</v>
      </c>
      <c r="D93" s="145">
        <v>350</v>
      </c>
      <c r="E93" s="145">
        <v>250</v>
      </c>
      <c r="F93" s="101" t="s">
        <v>115</v>
      </c>
      <c r="G93" s="154" t="s">
        <v>345</v>
      </c>
      <c r="H93" s="101" t="s">
        <v>346</v>
      </c>
      <c r="I93" s="101" t="s">
        <v>347</v>
      </c>
      <c r="J93" s="101" t="s">
        <v>303</v>
      </c>
      <c r="K93" s="147" t="s">
        <v>348</v>
      </c>
      <c r="L93" s="106">
        <v>606</v>
      </c>
      <c r="M93" s="145">
        <v>179</v>
      </c>
      <c r="N93" s="130"/>
    </row>
    <row r="94" s="86" customFormat="1" ht="45" customHeight="1" spans="1:14">
      <c r="A94" s="121">
        <v>30</v>
      </c>
      <c r="B94" s="101" t="s">
        <v>349</v>
      </c>
      <c r="C94" s="106" t="s">
        <v>170</v>
      </c>
      <c r="D94" s="101">
        <v>200</v>
      </c>
      <c r="E94" s="101">
        <v>100</v>
      </c>
      <c r="F94" s="105" t="s">
        <v>137</v>
      </c>
      <c r="G94" s="102" t="s">
        <v>350</v>
      </c>
      <c r="H94" s="149" t="s">
        <v>307</v>
      </c>
      <c r="I94" s="163">
        <v>2021.11</v>
      </c>
      <c r="J94" s="148" t="s">
        <v>303</v>
      </c>
      <c r="K94" s="166" t="s">
        <v>351</v>
      </c>
      <c r="L94" s="164">
        <v>528</v>
      </c>
      <c r="M94" s="164">
        <v>216</v>
      </c>
      <c r="N94" s="164"/>
    </row>
    <row r="95" s="87" customFormat="1" ht="27" customHeight="1" spans="1:14">
      <c r="A95" s="101">
        <v>31</v>
      </c>
      <c r="B95" s="155" t="s">
        <v>352</v>
      </c>
      <c r="C95" s="155" t="s">
        <v>170</v>
      </c>
      <c r="D95" s="118">
        <v>9600</v>
      </c>
      <c r="E95" s="118">
        <v>4759</v>
      </c>
      <c r="F95" s="155" t="s">
        <v>121</v>
      </c>
      <c r="G95" s="156" t="s">
        <v>353</v>
      </c>
      <c r="H95" s="128" t="s">
        <v>354</v>
      </c>
      <c r="I95" s="132">
        <v>2021.11</v>
      </c>
      <c r="J95" s="132" t="s">
        <v>303</v>
      </c>
      <c r="K95" s="155" t="s">
        <v>355</v>
      </c>
      <c r="L95" s="118">
        <v>24500</v>
      </c>
      <c r="M95" s="118">
        <v>1650</v>
      </c>
      <c r="N95" s="168"/>
    </row>
    <row r="96" s="87" customFormat="1" ht="22" customHeight="1" spans="1:14">
      <c r="A96" s="101"/>
      <c r="B96" s="155"/>
      <c r="C96" s="155"/>
      <c r="D96" s="118"/>
      <c r="E96" s="118">
        <v>725</v>
      </c>
      <c r="F96" s="155" t="s">
        <v>119</v>
      </c>
      <c r="G96" s="156"/>
      <c r="H96" s="128"/>
      <c r="I96" s="132"/>
      <c r="J96" s="132"/>
      <c r="K96" s="155"/>
      <c r="L96" s="118"/>
      <c r="M96" s="118"/>
      <c r="N96" s="168"/>
    </row>
    <row r="97" s="87" customFormat="1" ht="30" customHeight="1" spans="1:14">
      <c r="A97" s="101"/>
      <c r="B97" s="155"/>
      <c r="C97" s="155"/>
      <c r="D97" s="118"/>
      <c r="E97" s="118">
        <v>600</v>
      </c>
      <c r="F97" s="105" t="s">
        <v>137</v>
      </c>
      <c r="G97" s="156"/>
      <c r="H97" s="128"/>
      <c r="I97" s="132"/>
      <c r="J97" s="132"/>
      <c r="K97" s="155"/>
      <c r="L97" s="118"/>
      <c r="M97" s="118"/>
      <c r="N97" s="168"/>
    </row>
    <row r="98" s="85" customFormat="1" ht="26" customHeight="1" spans="1:14">
      <c r="A98" s="101"/>
      <c r="B98" s="155"/>
      <c r="C98" s="155"/>
      <c r="D98" s="118"/>
      <c r="E98" s="118">
        <v>1000</v>
      </c>
      <c r="F98" s="155" t="s">
        <v>81</v>
      </c>
      <c r="G98" s="156"/>
      <c r="H98" s="128"/>
      <c r="I98" s="132"/>
      <c r="J98" s="132"/>
      <c r="K98" s="156"/>
      <c r="L98" s="118"/>
      <c r="M98" s="118"/>
      <c r="N98" s="168"/>
    </row>
    <row r="99" s="85" customFormat="1" ht="41" customHeight="1" spans="1:14">
      <c r="A99" s="121">
        <v>32</v>
      </c>
      <c r="B99" s="101" t="s">
        <v>356</v>
      </c>
      <c r="C99" s="101" t="s">
        <v>170</v>
      </c>
      <c r="D99" s="101">
        <v>80</v>
      </c>
      <c r="E99" s="157">
        <v>80</v>
      </c>
      <c r="F99" s="101" t="s">
        <v>234</v>
      </c>
      <c r="G99" s="102" t="s">
        <v>357</v>
      </c>
      <c r="H99" s="146" t="s">
        <v>307</v>
      </c>
      <c r="I99" s="132">
        <v>2021.11</v>
      </c>
      <c r="J99" s="132" t="s">
        <v>303</v>
      </c>
      <c r="K99" s="102" t="s">
        <v>358</v>
      </c>
      <c r="L99" s="145">
        <v>35684</v>
      </c>
      <c r="M99" s="145">
        <v>12561</v>
      </c>
      <c r="N99" s="169"/>
    </row>
    <row r="100" s="85" customFormat="1" ht="41" customHeight="1" spans="1:14">
      <c r="A100" s="121">
        <v>33</v>
      </c>
      <c r="B100" s="132" t="s">
        <v>359</v>
      </c>
      <c r="C100" s="101" t="s">
        <v>170</v>
      </c>
      <c r="D100" s="146">
        <v>200</v>
      </c>
      <c r="E100" s="146">
        <v>200</v>
      </c>
      <c r="F100" s="101" t="s">
        <v>120</v>
      </c>
      <c r="G100" s="147" t="s">
        <v>360</v>
      </c>
      <c r="H100" s="146" t="s">
        <v>307</v>
      </c>
      <c r="I100" s="132">
        <v>2021.11</v>
      </c>
      <c r="J100" s="132" t="s">
        <v>303</v>
      </c>
      <c r="K100" s="147" t="s">
        <v>361</v>
      </c>
      <c r="L100" s="106">
        <v>26385</v>
      </c>
      <c r="M100" s="146">
        <v>964</v>
      </c>
      <c r="N100" s="145"/>
    </row>
    <row r="101" s="85" customFormat="1" ht="61" customHeight="1" spans="1:14">
      <c r="A101" s="121">
        <v>34</v>
      </c>
      <c r="B101" s="132" t="s">
        <v>362</v>
      </c>
      <c r="C101" s="101" t="s">
        <v>170</v>
      </c>
      <c r="D101" s="155">
        <v>120</v>
      </c>
      <c r="E101" s="155">
        <v>100</v>
      </c>
      <c r="F101" s="101" t="s">
        <v>234</v>
      </c>
      <c r="G101" s="147" t="s">
        <v>363</v>
      </c>
      <c r="H101" s="146" t="s">
        <v>307</v>
      </c>
      <c r="I101" s="132">
        <v>2021.11</v>
      </c>
      <c r="J101" s="132" t="s">
        <v>303</v>
      </c>
      <c r="K101" s="147" t="s">
        <v>364</v>
      </c>
      <c r="L101" s="106">
        <v>12467</v>
      </c>
      <c r="M101" s="146">
        <v>5000</v>
      </c>
      <c r="N101" s="145"/>
    </row>
    <row r="102" s="85" customFormat="1" ht="33" customHeight="1" spans="1:14">
      <c r="A102" s="121">
        <v>35</v>
      </c>
      <c r="B102" s="155" t="s">
        <v>365</v>
      </c>
      <c r="C102" s="101" t="s">
        <v>170</v>
      </c>
      <c r="D102" s="146">
        <v>1400</v>
      </c>
      <c r="E102" s="146">
        <v>403</v>
      </c>
      <c r="F102" s="101" t="s">
        <v>120</v>
      </c>
      <c r="G102" s="156" t="s">
        <v>366</v>
      </c>
      <c r="H102" s="146" t="s">
        <v>134</v>
      </c>
      <c r="I102" s="132">
        <v>2021.11</v>
      </c>
      <c r="J102" s="132" t="s">
        <v>303</v>
      </c>
      <c r="K102" s="155" t="s">
        <v>367</v>
      </c>
      <c r="L102" s="132">
        <v>54024</v>
      </c>
      <c r="M102" s="101">
        <v>54024</v>
      </c>
      <c r="N102" s="155"/>
    </row>
    <row r="103" s="85" customFormat="1" ht="36" customHeight="1" spans="1:14">
      <c r="A103" s="121"/>
      <c r="B103" s="155"/>
      <c r="C103" s="101"/>
      <c r="D103" s="146"/>
      <c r="E103" s="146">
        <v>800</v>
      </c>
      <c r="F103" s="101" t="s">
        <v>122</v>
      </c>
      <c r="G103" s="156"/>
      <c r="H103" s="146"/>
      <c r="I103" s="132"/>
      <c r="J103" s="132"/>
      <c r="K103" s="155"/>
      <c r="L103" s="132"/>
      <c r="M103" s="101"/>
      <c r="N103" s="155"/>
    </row>
    <row r="104" s="85" customFormat="1" ht="76" customHeight="1" spans="1:14">
      <c r="A104" s="121">
        <v>36</v>
      </c>
      <c r="B104" s="132" t="s">
        <v>368</v>
      </c>
      <c r="C104" s="101" t="s">
        <v>170</v>
      </c>
      <c r="D104" s="116">
        <v>50</v>
      </c>
      <c r="E104" s="116">
        <v>30</v>
      </c>
      <c r="F104" s="101" t="s">
        <v>120</v>
      </c>
      <c r="G104" s="147" t="s">
        <v>369</v>
      </c>
      <c r="H104" s="146" t="s">
        <v>307</v>
      </c>
      <c r="I104" s="132">
        <v>2021.11</v>
      </c>
      <c r="J104" s="132" t="s">
        <v>303</v>
      </c>
      <c r="K104" s="147" t="s">
        <v>370</v>
      </c>
      <c r="L104" s="106"/>
      <c r="M104" s="146"/>
      <c r="N104" s="145"/>
    </row>
    <row r="105" s="85" customFormat="1" ht="41" customHeight="1" spans="1:14">
      <c r="A105" s="121">
        <v>37</v>
      </c>
      <c r="B105" s="116" t="s">
        <v>371</v>
      </c>
      <c r="C105" s="101" t="s">
        <v>170</v>
      </c>
      <c r="D105" s="116">
        <v>200</v>
      </c>
      <c r="E105" s="116">
        <v>91</v>
      </c>
      <c r="F105" s="101" t="s">
        <v>115</v>
      </c>
      <c r="G105" s="140" t="s">
        <v>372</v>
      </c>
      <c r="H105" s="116" t="s">
        <v>262</v>
      </c>
      <c r="I105" s="132">
        <v>2021.11</v>
      </c>
      <c r="J105" s="132" t="s">
        <v>303</v>
      </c>
      <c r="K105" s="140" t="s">
        <v>373</v>
      </c>
      <c r="L105" s="116">
        <v>400</v>
      </c>
      <c r="M105" s="116">
        <v>176</v>
      </c>
      <c r="N105" s="116"/>
    </row>
    <row r="106" s="85" customFormat="1" ht="171" customHeight="1" spans="1:14">
      <c r="A106" s="121">
        <v>38</v>
      </c>
      <c r="B106" s="155" t="s">
        <v>374</v>
      </c>
      <c r="C106" s="101" t="s">
        <v>170</v>
      </c>
      <c r="D106" s="118">
        <v>396.74</v>
      </c>
      <c r="E106" s="118">
        <v>200</v>
      </c>
      <c r="F106" s="101" t="s">
        <v>115</v>
      </c>
      <c r="G106" s="156" t="s">
        <v>375</v>
      </c>
      <c r="H106" s="116" t="s">
        <v>262</v>
      </c>
      <c r="I106" s="132">
        <v>2021.11</v>
      </c>
      <c r="J106" s="132" t="s">
        <v>303</v>
      </c>
      <c r="K106" s="156" t="s">
        <v>376</v>
      </c>
      <c r="L106" s="118">
        <v>208</v>
      </c>
      <c r="M106" s="118">
        <v>68</v>
      </c>
      <c r="N106" s="118" t="s">
        <v>377</v>
      </c>
    </row>
    <row r="107" s="85" customFormat="1" ht="30" customHeight="1" spans="1:14">
      <c r="A107" s="121">
        <v>39</v>
      </c>
      <c r="B107" s="132" t="s">
        <v>378</v>
      </c>
      <c r="C107" s="101" t="s">
        <v>170</v>
      </c>
      <c r="D107" s="101">
        <v>60</v>
      </c>
      <c r="E107" s="118">
        <v>21</v>
      </c>
      <c r="F107" s="101" t="s">
        <v>115</v>
      </c>
      <c r="G107" s="147" t="s">
        <v>379</v>
      </c>
      <c r="H107" s="146" t="s">
        <v>307</v>
      </c>
      <c r="I107" s="132">
        <v>2021.11</v>
      </c>
      <c r="J107" s="132" t="s">
        <v>303</v>
      </c>
      <c r="K107" s="132" t="s">
        <v>380</v>
      </c>
      <c r="L107" s="106">
        <v>132</v>
      </c>
      <c r="M107" s="146">
        <v>75</v>
      </c>
      <c r="N107" s="118"/>
    </row>
    <row r="108" s="85" customFormat="1" ht="35" customHeight="1" spans="1:14">
      <c r="A108" s="121"/>
      <c r="B108" s="132"/>
      <c r="C108" s="101"/>
      <c r="D108" s="101"/>
      <c r="E108" s="146">
        <v>30</v>
      </c>
      <c r="F108" s="101" t="s">
        <v>120</v>
      </c>
      <c r="G108" s="147"/>
      <c r="H108" s="146"/>
      <c r="I108" s="132"/>
      <c r="J108" s="132"/>
      <c r="K108" s="147"/>
      <c r="L108" s="106"/>
      <c r="M108" s="146"/>
      <c r="N108" s="118"/>
    </row>
    <row r="109" s="85" customFormat="1" ht="30" customHeight="1" spans="1:14">
      <c r="A109" s="130" t="s">
        <v>92</v>
      </c>
      <c r="B109" s="130" t="s">
        <v>381</v>
      </c>
      <c r="C109" s="130"/>
      <c r="D109" s="158">
        <v>1161</v>
      </c>
      <c r="E109" s="158">
        <v>765</v>
      </c>
      <c r="F109" s="158"/>
      <c r="G109" s="140"/>
      <c r="H109" s="116"/>
      <c r="I109" s="132"/>
      <c r="J109" s="132"/>
      <c r="K109" s="140"/>
      <c r="L109" s="116"/>
      <c r="M109" s="116"/>
      <c r="N109" s="158"/>
    </row>
    <row r="110" s="85" customFormat="1" ht="72" customHeight="1" spans="1:14">
      <c r="A110" s="101">
        <v>1</v>
      </c>
      <c r="B110" s="106" t="s">
        <v>382</v>
      </c>
      <c r="C110" s="106" t="s">
        <v>109</v>
      </c>
      <c r="D110" s="107">
        <v>140</v>
      </c>
      <c r="E110" s="106">
        <v>80</v>
      </c>
      <c r="F110" s="101" t="s">
        <v>81</v>
      </c>
      <c r="G110" s="117" t="s">
        <v>383</v>
      </c>
      <c r="H110" s="106" t="s">
        <v>384</v>
      </c>
      <c r="I110" s="170">
        <v>2021.12</v>
      </c>
      <c r="J110" s="107" t="s">
        <v>385</v>
      </c>
      <c r="K110" s="117" t="s">
        <v>386</v>
      </c>
      <c r="L110" s="107"/>
      <c r="M110" s="107"/>
      <c r="N110" s="134"/>
    </row>
    <row r="111" s="85" customFormat="1" ht="78" customHeight="1" spans="1:14">
      <c r="A111" s="101">
        <v>2</v>
      </c>
      <c r="B111" s="106" t="s">
        <v>387</v>
      </c>
      <c r="C111" s="106" t="s">
        <v>109</v>
      </c>
      <c r="D111" s="106">
        <v>390</v>
      </c>
      <c r="E111" s="106">
        <v>200</v>
      </c>
      <c r="F111" s="101" t="s">
        <v>81</v>
      </c>
      <c r="G111" s="117" t="s">
        <v>388</v>
      </c>
      <c r="H111" s="106" t="s">
        <v>389</v>
      </c>
      <c r="I111" s="106">
        <v>2021.12</v>
      </c>
      <c r="J111" s="107" t="s">
        <v>385</v>
      </c>
      <c r="K111" s="117" t="s">
        <v>386</v>
      </c>
      <c r="L111" s="106"/>
      <c r="M111" s="106"/>
      <c r="N111" s="130"/>
    </row>
    <row r="112" s="86" customFormat="1" ht="61" customHeight="1" spans="1:14">
      <c r="A112" s="101">
        <v>3</v>
      </c>
      <c r="B112" s="106" t="s">
        <v>390</v>
      </c>
      <c r="C112" s="106" t="s">
        <v>170</v>
      </c>
      <c r="D112" s="107">
        <v>631</v>
      </c>
      <c r="E112" s="107">
        <v>485</v>
      </c>
      <c r="F112" s="105" t="s">
        <v>137</v>
      </c>
      <c r="G112" s="117" t="s">
        <v>391</v>
      </c>
      <c r="H112" s="101" t="s">
        <v>134</v>
      </c>
      <c r="I112" s="107">
        <v>2021.11</v>
      </c>
      <c r="J112" s="107" t="s">
        <v>385</v>
      </c>
      <c r="K112" s="102" t="s">
        <v>392</v>
      </c>
      <c r="L112" s="107">
        <v>7500</v>
      </c>
      <c r="M112" s="107">
        <v>7500</v>
      </c>
      <c r="N112" s="134"/>
    </row>
    <row r="113" s="88" customFormat="1" ht="26" customHeight="1" spans="1:14">
      <c r="A113" s="130" t="s">
        <v>393</v>
      </c>
      <c r="B113" s="130" t="s">
        <v>394</v>
      </c>
      <c r="C113" s="130"/>
      <c r="D113" s="158">
        <v>3888.28</v>
      </c>
      <c r="E113" s="158">
        <v>2934</v>
      </c>
      <c r="F113" s="130"/>
      <c r="G113" s="159"/>
      <c r="H113" s="160"/>
      <c r="I113" s="160"/>
      <c r="J113" s="160"/>
      <c r="K113" s="159"/>
      <c r="L113" s="160"/>
      <c r="M113" s="160"/>
      <c r="N113" s="160"/>
    </row>
    <row r="114" s="85" customFormat="1" ht="48" customHeight="1" spans="1:14">
      <c r="A114" s="101">
        <v>1</v>
      </c>
      <c r="B114" s="106" t="s">
        <v>395</v>
      </c>
      <c r="C114" s="106" t="s">
        <v>109</v>
      </c>
      <c r="D114" s="106">
        <v>1100</v>
      </c>
      <c r="E114" s="107">
        <v>600</v>
      </c>
      <c r="F114" s="101" t="s">
        <v>115</v>
      </c>
      <c r="G114" s="102" t="s">
        <v>396</v>
      </c>
      <c r="H114" s="116" t="s">
        <v>397</v>
      </c>
      <c r="I114" s="116">
        <v>2021.11</v>
      </c>
      <c r="J114" s="116" t="s">
        <v>398</v>
      </c>
      <c r="K114" s="117" t="s">
        <v>399</v>
      </c>
      <c r="L114" s="171">
        <v>6979</v>
      </c>
      <c r="M114" s="107"/>
      <c r="N114" s="130"/>
    </row>
    <row r="115" s="85" customFormat="1" ht="60" customHeight="1" spans="1:14">
      <c r="A115" s="101"/>
      <c r="B115" s="106"/>
      <c r="C115" s="106"/>
      <c r="D115" s="106"/>
      <c r="E115" s="107">
        <v>200</v>
      </c>
      <c r="F115" s="105" t="s">
        <v>137</v>
      </c>
      <c r="G115" s="102"/>
      <c r="H115" s="116"/>
      <c r="I115" s="116"/>
      <c r="J115" s="116"/>
      <c r="K115" s="117"/>
      <c r="L115" s="171"/>
      <c r="M115" s="107"/>
      <c r="N115" s="130"/>
    </row>
    <row r="116" s="85" customFormat="1" ht="37" customHeight="1" spans="1:14">
      <c r="A116" s="101">
        <v>2</v>
      </c>
      <c r="B116" s="106" t="s">
        <v>400</v>
      </c>
      <c r="C116" s="106" t="s">
        <v>109</v>
      </c>
      <c r="D116" s="106">
        <v>120</v>
      </c>
      <c r="E116" s="106">
        <v>50</v>
      </c>
      <c r="F116" s="101" t="s">
        <v>401</v>
      </c>
      <c r="G116" s="102" t="s">
        <v>402</v>
      </c>
      <c r="H116" s="106" t="s">
        <v>403</v>
      </c>
      <c r="I116" s="106">
        <v>2021.11</v>
      </c>
      <c r="J116" s="106" t="s">
        <v>398</v>
      </c>
      <c r="K116" s="117" t="s">
        <v>404</v>
      </c>
      <c r="L116" s="106">
        <v>620</v>
      </c>
      <c r="M116" s="106">
        <v>210</v>
      </c>
      <c r="N116" s="106"/>
    </row>
    <row r="117" s="85" customFormat="1" ht="34" customHeight="1" spans="1:14">
      <c r="A117" s="101"/>
      <c r="B117" s="106"/>
      <c r="C117" s="106"/>
      <c r="D117" s="106"/>
      <c r="E117" s="106">
        <v>35</v>
      </c>
      <c r="F117" s="101" t="s">
        <v>115</v>
      </c>
      <c r="G117" s="102"/>
      <c r="H117" s="106"/>
      <c r="I117" s="106"/>
      <c r="J117" s="106"/>
      <c r="K117" s="117"/>
      <c r="L117" s="106"/>
      <c r="M117" s="106"/>
      <c r="N117" s="106"/>
    </row>
    <row r="118" s="85" customFormat="1" ht="53" customHeight="1" spans="1:14">
      <c r="A118" s="101">
        <v>3</v>
      </c>
      <c r="B118" s="106" t="s">
        <v>405</v>
      </c>
      <c r="C118" s="106" t="s">
        <v>109</v>
      </c>
      <c r="D118" s="106">
        <v>226.28</v>
      </c>
      <c r="E118" s="106">
        <v>100</v>
      </c>
      <c r="F118" s="101" t="s">
        <v>110</v>
      </c>
      <c r="G118" s="102" t="s">
        <v>406</v>
      </c>
      <c r="H118" s="116" t="s">
        <v>407</v>
      </c>
      <c r="I118" s="116">
        <v>2021.12</v>
      </c>
      <c r="J118" s="106" t="s">
        <v>398</v>
      </c>
      <c r="K118" s="172" t="s">
        <v>408</v>
      </c>
      <c r="L118" s="171"/>
      <c r="M118" s="107"/>
      <c r="N118" s="130"/>
    </row>
    <row r="119" s="84" customFormat="1" ht="76" customHeight="1" spans="1:14">
      <c r="A119" s="101">
        <v>4</v>
      </c>
      <c r="B119" s="116" t="s">
        <v>409</v>
      </c>
      <c r="C119" s="106" t="s">
        <v>109</v>
      </c>
      <c r="D119" s="116">
        <v>111</v>
      </c>
      <c r="E119" s="116">
        <v>111</v>
      </c>
      <c r="F119" s="101" t="s">
        <v>115</v>
      </c>
      <c r="G119" s="161" t="s">
        <v>410</v>
      </c>
      <c r="H119" s="116" t="s">
        <v>134</v>
      </c>
      <c r="I119" s="132">
        <v>2021.11</v>
      </c>
      <c r="J119" s="116" t="s">
        <v>398</v>
      </c>
      <c r="K119" s="116" t="s">
        <v>411</v>
      </c>
      <c r="L119" s="107">
        <v>138</v>
      </c>
      <c r="M119" s="107">
        <v>45</v>
      </c>
      <c r="N119" s="134"/>
    </row>
    <row r="120" s="84" customFormat="1" ht="69" customHeight="1" spans="1:14">
      <c r="A120" s="101">
        <v>5</v>
      </c>
      <c r="B120" s="106" t="s">
        <v>412</v>
      </c>
      <c r="C120" s="106" t="s">
        <v>109</v>
      </c>
      <c r="D120" s="107">
        <v>670</v>
      </c>
      <c r="E120" s="116">
        <v>670</v>
      </c>
      <c r="F120" s="101" t="s">
        <v>115</v>
      </c>
      <c r="G120" s="161" t="s">
        <v>413</v>
      </c>
      <c r="H120" s="101" t="s">
        <v>134</v>
      </c>
      <c r="I120" s="101">
        <v>2021.11</v>
      </c>
      <c r="J120" s="101" t="s">
        <v>398</v>
      </c>
      <c r="K120" s="102" t="s">
        <v>414</v>
      </c>
      <c r="L120" s="101">
        <v>210</v>
      </c>
      <c r="M120" s="101">
        <v>160</v>
      </c>
      <c r="N120" s="134"/>
    </row>
    <row r="121" s="87" customFormat="1" ht="40" customHeight="1" spans="1:14">
      <c r="A121" s="101">
        <v>6</v>
      </c>
      <c r="B121" s="132" t="s">
        <v>415</v>
      </c>
      <c r="C121" s="132" t="s">
        <v>170</v>
      </c>
      <c r="D121" s="132">
        <v>400</v>
      </c>
      <c r="E121" s="101">
        <v>200</v>
      </c>
      <c r="F121" s="105" t="s">
        <v>137</v>
      </c>
      <c r="G121" s="102" t="s">
        <v>416</v>
      </c>
      <c r="H121" s="132" t="s">
        <v>417</v>
      </c>
      <c r="I121" s="132">
        <v>2021.11</v>
      </c>
      <c r="J121" s="116" t="s">
        <v>398</v>
      </c>
      <c r="K121" s="102" t="s">
        <v>418</v>
      </c>
      <c r="L121" s="163">
        <v>50000</v>
      </c>
      <c r="M121" s="164">
        <v>9000</v>
      </c>
      <c r="N121" s="168"/>
    </row>
    <row r="122" s="86" customFormat="1" ht="33" customHeight="1" spans="1:14">
      <c r="A122" s="101"/>
      <c r="B122" s="132"/>
      <c r="C122" s="132"/>
      <c r="D122" s="132"/>
      <c r="E122" s="141">
        <v>100</v>
      </c>
      <c r="F122" s="101" t="s">
        <v>401</v>
      </c>
      <c r="G122" s="102"/>
      <c r="H122" s="132"/>
      <c r="I122" s="132"/>
      <c r="J122" s="116"/>
      <c r="K122" s="102"/>
      <c r="L122" s="163"/>
      <c r="M122" s="164"/>
      <c r="N122" s="168"/>
    </row>
    <row r="123" s="86" customFormat="1" ht="50" customHeight="1" spans="1:14">
      <c r="A123" s="101">
        <v>7</v>
      </c>
      <c r="B123" s="144" t="s">
        <v>419</v>
      </c>
      <c r="C123" s="132" t="s">
        <v>170</v>
      </c>
      <c r="D123" s="144">
        <v>650</v>
      </c>
      <c r="E123" s="141">
        <v>281</v>
      </c>
      <c r="F123" s="101" t="s">
        <v>110</v>
      </c>
      <c r="G123" s="162" t="s">
        <v>420</v>
      </c>
      <c r="H123" s="144" t="s">
        <v>421</v>
      </c>
      <c r="I123" s="132">
        <v>2021.11</v>
      </c>
      <c r="J123" s="116" t="s">
        <v>398</v>
      </c>
      <c r="K123" s="162" t="s">
        <v>422</v>
      </c>
      <c r="L123" s="144">
        <v>1801</v>
      </c>
      <c r="M123" s="144">
        <v>494</v>
      </c>
      <c r="N123" s="134"/>
    </row>
    <row r="124" s="86" customFormat="1" ht="33" customHeight="1" spans="1:14">
      <c r="A124" s="101"/>
      <c r="B124" s="144"/>
      <c r="C124" s="132"/>
      <c r="D124" s="144"/>
      <c r="E124" s="144">
        <v>197</v>
      </c>
      <c r="F124" s="101" t="s">
        <v>401</v>
      </c>
      <c r="G124" s="162"/>
      <c r="H124" s="144"/>
      <c r="I124" s="132"/>
      <c r="J124" s="116"/>
      <c r="K124" s="162"/>
      <c r="L124" s="144"/>
      <c r="M124" s="144"/>
      <c r="N124" s="134"/>
    </row>
    <row r="125" s="86" customFormat="1" ht="30" customHeight="1" spans="1:14">
      <c r="A125" s="101">
        <v>8</v>
      </c>
      <c r="B125" s="101" t="s">
        <v>423</v>
      </c>
      <c r="C125" s="101" t="s">
        <v>170</v>
      </c>
      <c r="D125" s="101">
        <v>370</v>
      </c>
      <c r="E125" s="144">
        <v>169</v>
      </c>
      <c r="F125" s="105" t="s">
        <v>137</v>
      </c>
      <c r="G125" s="102" t="s">
        <v>424</v>
      </c>
      <c r="H125" s="101" t="s">
        <v>425</v>
      </c>
      <c r="I125" s="132">
        <v>2021.11</v>
      </c>
      <c r="J125" s="116" t="s">
        <v>398</v>
      </c>
      <c r="K125" s="102" t="s">
        <v>426</v>
      </c>
      <c r="L125" s="101">
        <v>1840</v>
      </c>
      <c r="M125" s="101">
        <v>304</v>
      </c>
      <c r="N125" s="134"/>
    </row>
    <row r="126" s="86" customFormat="1" ht="42" customHeight="1" spans="1:14">
      <c r="A126" s="101"/>
      <c r="B126" s="101"/>
      <c r="C126" s="101"/>
      <c r="D126" s="101"/>
      <c r="E126" s="101">
        <v>21</v>
      </c>
      <c r="F126" s="101" t="s">
        <v>110</v>
      </c>
      <c r="G126" s="102"/>
      <c r="H126" s="101"/>
      <c r="I126" s="132"/>
      <c r="J126" s="116"/>
      <c r="K126" s="102"/>
      <c r="L126" s="101"/>
      <c r="M126" s="101"/>
      <c r="N126" s="134"/>
    </row>
    <row r="127" s="86" customFormat="1" ht="32" customHeight="1" spans="1:14">
      <c r="A127" s="101"/>
      <c r="B127" s="101"/>
      <c r="C127" s="101"/>
      <c r="D127" s="101"/>
      <c r="E127" s="101">
        <v>100</v>
      </c>
      <c r="F127" s="101" t="s">
        <v>401</v>
      </c>
      <c r="G127" s="102"/>
      <c r="H127" s="101"/>
      <c r="I127" s="132"/>
      <c r="J127" s="116"/>
      <c r="K127" s="102"/>
      <c r="L127" s="101"/>
      <c r="M127" s="101"/>
      <c r="N127" s="134"/>
    </row>
    <row r="128" s="85" customFormat="1" ht="156" customHeight="1" spans="1:14">
      <c r="A128" s="101">
        <v>9</v>
      </c>
      <c r="B128" s="101" t="s">
        <v>427</v>
      </c>
      <c r="C128" s="101" t="s">
        <v>170</v>
      </c>
      <c r="D128" s="101">
        <v>241</v>
      </c>
      <c r="E128" s="101">
        <v>100</v>
      </c>
      <c r="F128" s="101" t="s">
        <v>110</v>
      </c>
      <c r="G128" s="103" t="s">
        <v>428</v>
      </c>
      <c r="H128" s="101" t="s">
        <v>429</v>
      </c>
      <c r="I128" s="132">
        <v>2021.12</v>
      </c>
      <c r="J128" s="116" t="s">
        <v>398</v>
      </c>
      <c r="K128" s="103" t="s">
        <v>430</v>
      </c>
      <c r="L128" s="101">
        <v>3841</v>
      </c>
      <c r="M128" s="101">
        <v>455</v>
      </c>
      <c r="N128" s="130"/>
    </row>
    <row r="129" s="85" customFormat="1" ht="37" customHeight="1" spans="1:14">
      <c r="A129" s="130" t="s">
        <v>431</v>
      </c>
      <c r="B129" s="130" t="s">
        <v>432</v>
      </c>
      <c r="C129" s="130"/>
      <c r="D129" s="130">
        <f>SUM(D130:D142)</f>
        <v>3593.29</v>
      </c>
      <c r="E129" s="130">
        <f>SUM(E130:E142)</f>
        <v>3170</v>
      </c>
      <c r="F129" s="130"/>
      <c r="G129" s="102"/>
      <c r="H129" s="116"/>
      <c r="I129" s="116"/>
      <c r="J129" s="106"/>
      <c r="K129" s="172"/>
      <c r="L129" s="171"/>
      <c r="M129" s="107"/>
      <c r="N129" s="130"/>
    </row>
    <row r="130" s="85" customFormat="1" ht="36" customHeight="1" spans="1:14">
      <c r="A130" s="101">
        <v>1</v>
      </c>
      <c r="B130" s="106" t="s">
        <v>433</v>
      </c>
      <c r="C130" s="106" t="s">
        <v>109</v>
      </c>
      <c r="D130" s="106">
        <v>290.83</v>
      </c>
      <c r="E130" s="106">
        <v>140</v>
      </c>
      <c r="F130" s="101" t="s">
        <v>110</v>
      </c>
      <c r="G130" s="102" t="s">
        <v>434</v>
      </c>
      <c r="H130" s="116" t="s">
        <v>435</v>
      </c>
      <c r="I130" s="116">
        <v>2021.11</v>
      </c>
      <c r="J130" s="106" t="s">
        <v>436</v>
      </c>
      <c r="K130" s="117" t="s">
        <v>437</v>
      </c>
      <c r="L130" s="171"/>
      <c r="M130" s="107"/>
      <c r="N130" s="130"/>
    </row>
    <row r="131" s="85" customFormat="1" ht="43" customHeight="1" spans="1:14">
      <c r="A131" s="101"/>
      <c r="B131" s="106"/>
      <c r="C131" s="106"/>
      <c r="D131" s="106"/>
      <c r="E131" s="106">
        <v>60</v>
      </c>
      <c r="F131" s="101" t="s">
        <v>115</v>
      </c>
      <c r="G131" s="102"/>
      <c r="H131" s="116"/>
      <c r="I131" s="116"/>
      <c r="J131" s="106"/>
      <c r="K131" s="176"/>
      <c r="L131" s="171"/>
      <c r="M131" s="107"/>
      <c r="N131" s="130"/>
    </row>
    <row r="132" s="85" customFormat="1" ht="28" customHeight="1" spans="1:14">
      <c r="A132" s="101">
        <v>2</v>
      </c>
      <c r="B132" s="106" t="s">
        <v>438</v>
      </c>
      <c r="C132" s="106" t="s">
        <v>109</v>
      </c>
      <c r="D132" s="106">
        <v>390.03</v>
      </c>
      <c r="E132" s="106">
        <v>200</v>
      </c>
      <c r="F132" s="101" t="s">
        <v>115</v>
      </c>
      <c r="G132" s="102" t="s">
        <v>439</v>
      </c>
      <c r="H132" s="101" t="s">
        <v>440</v>
      </c>
      <c r="I132" s="101">
        <v>2021.11</v>
      </c>
      <c r="J132" s="101" t="s">
        <v>436</v>
      </c>
      <c r="K132" s="102" t="s">
        <v>441</v>
      </c>
      <c r="L132" s="101"/>
      <c r="M132" s="101"/>
      <c r="N132" s="101"/>
    </row>
    <row r="133" s="85" customFormat="1" ht="37" customHeight="1" spans="1:14">
      <c r="A133" s="101"/>
      <c r="B133" s="106"/>
      <c r="C133" s="106"/>
      <c r="D133" s="106"/>
      <c r="E133" s="106">
        <v>100</v>
      </c>
      <c r="F133" s="105" t="s">
        <v>137</v>
      </c>
      <c r="G133" s="102"/>
      <c r="H133" s="101"/>
      <c r="I133" s="101"/>
      <c r="J133" s="101"/>
      <c r="K133" s="102"/>
      <c r="L133" s="101"/>
      <c r="M133" s="101"/>
      <c r="N133" s="101"/>
    </row>
    <row r="134" s="85" customFormat="1" ht="36" customHeight="1" spans="1:14">
      <c r="A134" s="101">
        <v>3</v>
      </c>
      <c r="B134" s="101" t="s">
        <v>442</v>
      </c>
      <c r="C134" s="106" t="s">
        <v>109</v>
      </c>
      <c r="D134" s="101">
        <v>246.24</v>
      </c>
      <c r="E134" s="106">
        <v>100</v>
      </c>
      <c r="F134" s="101" t="s">
        <v>115</v>
      </c>
      <c r="G134" s="102" t="s">
        <v>443</v>
      </c>
      <c r="H134" s="101" t="s">
        <v>444</v>
      </c>
      <c r="I134" s="101">
        <v>2021.11</v>
      </c>
      <c r="J134" s="101" t="s">
        <v>436</v>
      </c>
      <c r="K134" s="102" t="s">
        <v>441</v>
      </c>
      <c r="L134" s="101"/>
      <c r="M134" s="101"/>
      <c r="N134" s="101"/>
    </row>
    <row r="135" s="85" customFormat="1" ht="50" customHeight="1" spans="1:14">
      <c r="A135" s="101"/>
      <c r="B135" s="101"/>
      <c r="C135" s="106"/>
      <c r="D135" s="101"/>
      <c r="E135" s="106">
        <v>80</v>
      </c>
      <c r="F135" s="105" t="s">
        <v>137</v>
      </c>
      <c r="G135" s="102"/>
      <c r="H135" s="101"/>
      <c r="I135" s="101"/>
      <c r="J135" s="101"/>
      <c r="K135" s="102"/>
      <c r="L135" s="101"/>
      <c r="M135" s="101"/>
      <c r="N135" s="101"/>
    </row>
    <row r="136" s="85" customFormat="1" ht="60" customHeight="1" spans="1:14">
      <c r="A136" s="101">
        <v>4</v>
      </c>
      <c r="B136" s="101" t="s">
        <v>445</v>
      </c>
      <c r="C136" s="106" t="s">
        <v>109</v>
      </c>
      <c r="D136" s="101">
        <v>186.23</v>
      </c>
      <c r="E136" s="106">
        <v>100</v>
      </c>
      <c r="F136" s="101" t="s">
        <v>115</v>
      </c>
      <c r="G136" s="103" t="s">
        <v>446</v>
      </c>
      <c r="H136" s="101" t="s">
        <v>447</v>
      </c>
      <c r="I136" s="101">
        <v>2021.11</v>
      </c>
      <c r="J136" s="101" t="s">
        <v>436</v>
      </c>
      <c r="K136" s="102" t="s">
        <v>441</v>
      </c>
      <c r="L136" s="101"/>
      <c r="M136" s="101"/>
      <c r="N136" s="101"/>
    </row>
    <row r="137" s="85" customFormat="1" ht="47" customHeight="1" spans="1:14">
      <c r="A137" s="101"/>
      <c r="B137" s="101"/>
      <c r="C137" s="106"/>
      <c r="D137" s="101"/>
      <c r="E137" s="106">
        <v>50</v>
      </c>
      <c r="F137" s="105" t="s">
        <v>137</v>
      </c>
      <c r="G137" s="103"/>
      <c r="H137" s="101"/>
      <c r="I137" s="101"/>
      <c r="J137" s="101"/>
      <c r="K137" s="102"/>
      <c r="L137" s="101"/>
      <c r="M137" s="101"/>
      <c r="N137" s="101"/>
    </row>
    <row r="138" s="85" customFormat="1" ht="42" customHeight="1" spans="1:14">
      <c r="A138" s="101">
        <v>5</v>
      </c>
      <c r="B138" s="106" t="s">
        <v>448</v>
      </c>
      <c r="C138" s="106" t="s">
        <v>109</v>
      </c>
      <c r="D138" s="106">
        <v>339.96</v>
      </c>
      <c r="E138" s="106">
        <v>80</v>
      </c>
      <c r="F138" s="105" t="s">
        <v>137</v>
      </c>
      <c r="G138" s="102" t="s">
        <v>449</v>
      </c>
      <c r="H138" s="116" t="s">
        <v>450</v>
      </c>
      <c r="I138" s="116">
        <v>2021.11</v>
      </c>
      <c r="J138" s="106" t="s">
        <v>436</v>
      </c>
      <c r="K138" s="117" t="s">
        <v>441</v>
      </c>
      <c r="L138" s="101"/>
      <c r="M138" s="101"/>
      <c r="N138" s="101"/>
    </row>
    <row r="139" s="85" customFormat="1" ht="51" customHeight="1" spans="1:14">
      <c r="A139" s="101"/>
      <c r="B139" s="106"/>
      <c r="C139" s="106"/>
      <c r="D139" s="106"/>
      <c r="E139" s="106">
        <v>120</v>
      </c>
      <c r="F139" s="101" t="s">
        <v>115</v>
      </c>
      <c r="G139" s="102"/>
      <c r="H139" s="116"/>
      <c r="I139" s="116"/>
      <c r="J139" s="106"/>
      <c r="K139" s="176"/>
      <c r="L139" s="101"/>
      <c r="M139" s="101"/>
      <c r="N139" s="101"/>
    </row>
    <row r="140" s="90" customFormat="1" ht="45" customHeight="1" spans="1:14">
      <c r="A140" s="101">
        <v>6</v>
      </c>
      <c r="B140" s="101" t="s">
        <v>451</v>
      </c>
      <c r="C140" s="101" t="s">
        <v>170</v>
      </c>
      <c r="D140" s="101">
        <v>1900</v>
      </c>
      <c r="E140" s="158">
        <v>1818</v>
      </c>
      <c r="F140" s="101" t="s">
        <v>115</v>
      </c>
      <c r="G140" s="102" t="s">
        <v>452</v>
      </c>
      <c r="H140" s="101" t="s">
        <v>134</v>
      </c>
      <c r="I140" s="132">
        <v>2021.11</v>
      </c>
      <c r="J140" s="106" t="s">
        <v>436</v>
      </c>
      <c r="K140" s="102" t="s">
        <v>453</v>
      </c>
      <c r="L140" s="101">
        <v>30500</v>
      </c>
      <c r="M140" s="101">
        <v>30500</v>
      </c>
      <c r="N140" s="134"/>
    </row>
    <row r="141" s="90" customFormat="1" ht="34" customHeight="1" spans="1:14">
      <c r="A141" s="101"/>
      <c r="B141" s="101"/>
      <c r="C141" s="101"/>
      <c r="D141" s="101"/>
      <c r="E141" s="158">
        <v>82</v>
      </c>
      <c r="F141" s="101" t="s">
        <v>234</v>
      </c>
      <c r="G141" s="102"/>
      <c r="H141" s="101"/>
      <c r="I141" s="132"/>
      <c r="J141" s="106"/>
      <c r="K141" s="102"/>
      <c r="L141" s="101"/>
      <c r="M141" s="101"/>
      <c r="N141" s="134"/>
    </row>
    <row r="142" s="86" customFormat="1" ht="64" customHeight="1" spans="1:14">
      <c r="A142" s="101">
        <v>7</v>
      </c>
      <c r="B142" s="101" t="s">
        <v>454</v>
      </c>
      <c r="C142" s="101" t="s">
        <v>455</v>
      </c>
      <c r="D142" s="101">
        <v>240</v>
      </c>
      <c r="E142" s="101">
        <v>240</v>
      </c>
      <c r="F142" s="101" t="s">
        <v>115</v>
      </c>
      <c r="G142" s="102" t="s">
        <v>456</v>
      </c>
      <c r="H142" s="101" t="s">
        <v>134</v>
      </c>
      <c r="I142" s="132">
        <v>2021.9</v>
      </c>
      <c r="J142" s="101" t="s">
        <v>436</v>
      </c>
      <c r="K142" s="102" t="s">
        <v>457</v>
      </c>
      <c r="L142" s="101">
        <v>1600</v>
      </c>
      <c r="M142" s="101">
        <v>1600</v>
      </c>
      <c r="N142" s="101"/>
    </row>
    <row r="143" s="87" customFormat="1" ht="35" customHeight="1" spans="1:14">
      <c r="A143" s="130" t="s">
        <v>458</v>
      </c>
      <c r="B143" s="158" t="s">
        <v>459</v>
      </c>
      <c r="C143" s="158"/>
      <c r="D143" s="130">
        <v>600</v>
      </c>
      <c r="E143" s="130">
        <v>378</v>
      </c>
      <c r="F143" s="130"/>
      <c r="G143" s="173"/>
      <c r="H143" s="174"/>
      <c r="I143" s="157"/>
      <c r="J143" s="157"/>
      <c r="K143" s="173"/>
      <c r="L143" s="157"/>
      <c r="M143" s="96"/>
      <c r="N143" s="139"/>
    </row>
    <row r="144" s="87" customFormat="1" ht="128" customHeight="1" spans="1:14">
      <c r="A144" s="101">
        <v>1</v>
      </c>
      <c r="B144" s="116" t="s">
        <v>460</v>
      </c>
      <c r="C144" s="116" t="s">
        <v>170</v>
      </c>
      <c r="D144" s="116">
        <v>600</v>
      </c>
      <c r="E144" s="107">
        <v>378</v>
      </c>
      <c r="F144" s="101" t="s">
        <v>234</v>
      </c>
      <c r="G144" s="117" t="s">
        <v>461</v>
      </c>
      <c r="H144" s="116" t="s">
        <v>462</v>
      </c>
      <c r="I144" s="132">
        <v>2021.9</v>
      </c>
      <c r="J144" s="116" t="s">
        <v>463</v>
      </c>
      <c r="K144" s="117" t="s">
        <v>464</v>
      </c>
      <c r="L144" s="116">
        <v>500</v>
      </c>
      <c r="M144" s="107">
        <v>150</v>
      </c>
      <c r="N144" s="139"/>
    </row>
    <row r="145" s="87" customFormat="1" ht="32" customHeight="1" spans="1:14">
      <c r="A145" s="130" t="s">
        <v>465</v>
      </c>
      <c r="B145" s="158" t="s">
        <v>466</v>
      </c>
      <c r="C145" s="158"/>
      <c r="D145" s="130">
        <v>396.7</v>
      </c>
      <c r="E145" s="130">
        <v>200</v>
      </c>
      <c r="F145" s="130"/>
      <c r="G145" s="97"/>
      <c r="H145" s="157"/>
      <c r="I145" s="157"/>
      <c r="J145" s="96"/>
      <c r="K145" s="97"/>
      <c r="L145" s="157"/>
      <c r="M145" s="96"/>
      <c r="N145" s="169"/>
    </row>
    <row r="146" s="87" customFormat="1" ht="47" customHeight="1" spans="1:14">
      <c r="A146" s="101">
        <v>1</v>
      </c>
      <c r="B146" s="132" t="s">
        <v>467</v>
      </c>
      <c r="C146" s="132" t="s">
        <v>109</v>
      </c>
      <c r="D146" s="101">
        <v>396.7</v>
      </c>
      <c r="E146" s="101">
        <v>200</v>
      </c>
      <c r="F146" s="101" t="s">
        <v>110</v>
      </c>
      <c r="G146" s="102" t="s">
        <v>468</v>
      </c>
      <c r="H146" s="132" t="s">
        <v>469</v>
      </c>
      <c r="I146" s="132">
        <v>2021.12</v>
      </c>
      <c r="J146" s="101" t="s">
        <v>470</v>
      </c>
      <c r="K146" s="102" t="s">
        <v>471</v>
      </c>
      <c r="L146" s="132">
        <v>256</v>
      </c>
      <c r="M146" s="177">
        <v>85</v>
      </c>
      <c r="N146" s="101"/>
    </row>
    <row r="147" s="90" customFormat="1" ht="35" customHeight="1" spans="1:14">
      <c r="A147" s="130" t="s">
        <v>472</v>
      </c>
      <c r="B147" s="158" t="s">
        <v>473</v>
      </c>
      <c r="C147" s="158"/>
      <c r="D147" s="158">
        <v>987.64</v>
      </c>
      <c r="E147" s="158">
        <v>712</v>
      </c>
      <c r="F147" s="130"/>
      <c r="G147" s="175"/>
      <c r="H147" s="130"/>
      <c r="I147" s="158"/>
      <c r="J147" s="130"/>
      <c r="K147" s="130"/>
      <c r="L147" s="130"/>
      <c r="M147" s="130"/>
      <c r="N147" s="134"/>
    </row>
    <row r="148" s="86" customFormat="1" ht="49" customHeight="1" spans="1:14">
      <c r="A148" s="101">
        <v>1</v>
      </c>
      <c r="B148" s="132" t="s">
        <v>474</v>
      </c>
      <c r="C148" s="132" t="s">
        <v>475</v>
      </c>
      <c r="D148" s="101">
        <v>987.64</v>
      </c>
      <c r="E148" s="101">
        <v>54</v>
      </c>
      <c r="F148" s="101" t="s">
        <v>110</v>
      </c>
      <c r="G148" s="102" t="s">
        <v>476</v>
      </c>
      <c r="H148" s="132" t="s">
        <v>134</v>
      </c>
      <c r="I148" s="132">
        <v>2020.12</v>
      </c>
      <c r="J148" s="132" t="s">
        <v>477</v>
      </c>
      <c r="K148" s="101" t="s">
        <v>478</v>
      </c>
      <c r="L148" s="132">
        <v>3500</v>
      </c>
      <c r="M148" s="101">
        <v>2800</v>
      </c>
      <c r="N148" s="101"/>
    </row>
    <row r="149" s="86" customFormat="1" ht="40" customHeight="1" spans="1:14">
      <c r="A149" s="101"/>
      <c r="B149" s="132"/>
      <c r="C149" s="132"/>
      <c r="D149" s="101"/>
      <c r="E149" s="101">
        <v>658</v>
      </c>
      <c r="F149" s="101" t="s">
        <v>115</v>
      </c>
      <c r="G149" s="102"/>
      <c r="H149" s="132"/>
      <c r="I149" s="132"/>
      <c r="J149" s="132"/>
      <c r="K149" s="102"/>
      <c r="L149" s="132"/>
      <c r="M149" s="101"/>
      <c r="N149" s="101"/>
    </row>
    <row r="150" s="86" customFormat="1" ht="27" customHeight="1" spans="7:11">
      <c r="G150" s="91"/>
      <c r="K150" s="91"/>
    </row>
    <row r="151" s="86" customFormat="1" ht="27" customHeight="1" spans="7:11">
      <c r="G151" s="91"/>
      <c r="K151" s="91"/>
    </row>
    <row r="152" s="86" customFormat="1" ht="27" customHeight="1" spans="7:11">
      <c r="G152" s="91"/>
      <c r="K152" s="91"/>
    </row>
    <row r="153" s="86" customFormat="1" ht="27" customHeight="1" spans="7:11">
      <c r="G153" s="91"/>
      <c r="K153" s="91"/>
    </row>
    <row r="154" s="86" customFormat="1" ht="27" customHeight="1" spans="7:11">
      <c r="G154" s="91"/>
      <c r="K154" s="91"/>
    </row>
    <row r="155" s="86" customFormat="1" ht="27" customHeight="1" spans="7:11">
      <c r="G155" s="91"/>
      <c r="K155" s="91"/>
    </row>
    <row r="156" s="86" customFormat="1" ht="27" customHeight="1" spans="7:11">
      <c r="G156" s="91"/>
      <c r="K156" s="91"/>
    </row>
  </sheetData>
  <autoFilter ref="A1:N149">
    <extLst/>
  </autoFilter>
  <mergeCells count="440">
    <mergeCell ref="A1:N1"/>
    <mergeCell ref="A3:B3"/>
    <mergeCell ref="G3:N3"/>
    <mergeCell ref="A5:A6"/>
    <mergeCell ref="A7:A13"/>
    <mergeCell ref="A14:A15"/>
    <mergeCell ref="A16:A17"/>
    <mergeCell ref="A19:A21"/>
    <mergeCell ref="A23:A24"/>
    <mergeCell ref="A25:A26"/>
    <mergeCell ref="A27:A28"/>
    <mergeCell ref="A29:A30"/>
    <mergeCell ref="A35:A36"/>
    <mergeCell ref="A37:A38"/>
    <mergeCell ref="A39:A40"/>
    <mergeCell ref="A44:A45"/>
    <mergeCell ref="A46:A47"/>
    <mergeCell ref="A53:A54"/>
    <mergeCell ref="A60:A61"/>
    <mergeCell ref="A62:A63"/>
    <mergeCell ref="A73:A76"/>
    <mergeCell ref="A78:A79"/>
    <mergeCell ref="A84:A85"/>
    <mergeCell ref="A86:A87"/>
    <mergeCell ref="A88:A89"/>
    <mergeCell ref="A95:A98"/>
    <mergeCell ref="A102:A103"/>
    <mergeCell ref="A107:A108"/>
    <mergeCell ref="A114:A115"/>
    <mergeCell ref="A116:A117"/>
    <mergeCell ref="A121:A122"/>
    <mergeCell ref="A123:A124"/>
    <mergeCell ref="A125:A127"/>
    <mergeCell ref="A130:A131"/>
    <mergeCell ref="A132:A133"/>
    <mergeCell ref="A134:A135"/>
    <mergeCell ref="A136:A137"/>
    <mergeCell ref="A138:A139"/>
    <mergeCell ref="A140:A141"/>
    <mergeCell ref="A148:A149"/>
    <mergeCell ref="B5:B6"/>
    <mergeCell ref="B7:B13"/>
    <mergeCell ref="B14:B15"/>
    <mergeCell ref="B16:B17"/>
    <mergeCell ref="B19:B21"/>
    <mergeCell ref="B23:B24"/>
    <mergeCell ref="B25:B26"/>
    <mergeCell ref="B27:B28"/>
    <mergeCell ref="B29:B30"/>
    <mergeCell ref="B35:B36"/>
    <mergeCell ref="B37:B38"/>
    <mergeCell ref="B39:B40"/>
    <mergeCell ref="B44:B45"/>
    <mergeCell ref="B46:B47"/>
    <mergeCell ref="B53:B54"/>
    <mergeCell ref="B60:B61"/>
    <mergeCell ref="B62:B63"/>
    <mergeCell ref="B73:B76"/>
    <mergeCell ref="B78:B79"/>
    <mergeCell ref="B84:B85"/>
    <mergeCell ref="B86:B87"/>
    <mergeCell ref="B88:B89"/>
    <mergeCell ref="B95:B98"/>
    <mergeCell ref="B102:B103"/>
    <mergeCell ref="B107:B108"/>
    <mergeCell ref="B114:B115"/>
    <mergeCell ref="B116:B117"/>
    <mergeCell ref="B121:B122"/>
    <mergeCell ref="B123:B124"/>
    <mergeCell ref="B125:B127"/>
    <mergeCell ref="B130:B131"/>
    <mergeCell ref="B132:B133"/>
    <mergeCell ref="B134:B135"/>
    <mergeCell ref="B136:B137"/>
    <mergeCell ref="B138:B139"/>
    <mergeCell ref="B140:B141"/>
    <mergeCell ref="B148:B149"/>
    <mergeCell ref="C5:C6"/>
    <mergeCell ref="C7:C13"/>
    <mergeCell ref="C14:C15"/>
    <mergeCell ref="C16:C17"/>
    <mergeCell ref="C19:C21"/>
    <mergeCell ref="C23:C24"/>
    <mergeCell ref="C25:C26"/>
    <mergeCell ref="C27:C28"/>
    <mergeCell ref="C29:C30"/>
    <mergeCell ref="C35:C36"/>
    <mergeCell ref="C37:C38"/>
    <mergeCell ref="C39:C40"/>
    <mergeCell ref="C44:C45"/>
    <mergeCell ref="C46:C47"/>
    <mergeCell ref="C53:C54"/>
    <mergeCell ref="C60:C61"/>
    <mergeCell ref="C62:C63"/>
    <mergeCell ref="C73:C76"/>
    <mergeCell ref="C78:C79"/>
    <mergeCell ref="C84:C85"/>
    <mergeCell ref="C86:C87"/>
    <mergeCell ref="C88:C89"/>
    <mergeCell ref="C95:C98"/>
    <mergeCell ref="C102:C103"/>
    <mergeCell ref="C107:C108"/>
    <mergeCell ref="C114:C115"/>
    <mergeCell ref="C116:C117"/>
    <mergeCell ref="C121:C122"/>
    <mergeCell ref="C123:C124"/>
    <mergeCell ref="C125:C127"/>
    <mergeCell ref="C130:C131"/>
    <mergeCell ref="C132:C133"/>
    <mergeCell ref="C134:C135"/>
    <mergeCell ref="C136:C137"/>
    <mergeCell ref="C138:C139"/>
    <mergeCell ref="C140:C141"/>
    <mergeCell ref="C148:C149"/>
    <mergeCell ref="D5:D6"/>
    <mergeCell ref="D7:D13"/>
    <mergeCell ref="D14:D15"/>
    <mergeCell ref="D16:D17"/>
    <mergeCell ref="D19:D21"/>
    <mergeCell ref="D23:D24"/>
    <mergeCell ref="D25:D26"/>
    <mergeCell ref="D27:D28"/>
    <mergeCell ref="D29:D30"/>
    <mergeCell ref="D35:D36"/>
    <mergeCell ref="D37:D38"/>
    <mergeCell ref="D39:D40"/>
    <mergeCell ref="D44:D45"/>
    <mergeCell ref="D46:D47"/>
    <mergeCell ref="D53:D54"/>
    <mergeCell ref="D60:D61"/>
    <mergeCell ref="D62:D63"/>
    <mergeCell ref="D73:D76"/>
    <mergeCell ref="D78:D79"/>
    <mergeCell ref="D84:D85"/>
    <mergeCell ref="D86:D87"/>
    <mergeCell ref="D88:D89"/>
    <mergeCell ref="D95:D98"/>
    <mergeCell ref="D102:D103"/>
    <mergeCell ref="D107:D108"/>
    <mergeCell ref="D114:D115"/>
    <mergeCell ref="D116:D117"/>
    <mergeCell ref="D121:D122"/>
    <mergeCell ref="D123:D124"/>
    <mergeCell ref="D125:D127"/>
    <mergeCell ref="D130:D131"/>
    <mergeCell ref="D132:D133"/>
    <mergeCell ref="D134:D135"/>
    <mergeCell ref="D136:D137"/>
    <mergeCell ref="D138:D139"/>
    <mergeCell ref="D140:D141"/>
    <mergeCell ref="D148:D149"/>
    <mergeCell ref="G5:G6"/>
    <mergeCell ref="G7:G13"/>
    <mergeCell ref="G14:G15"/>
    <mergeCell ref="G16:G17"/>
    <mergeCell ref="G19:G21"/>
    <mergeCell ref="G23:G24"/>
    <mergeCell ref="G25:G26"/>
    <mergeCell ref="G27:G28"/>
    <mergeCell ref="G29:G30"/>
    <mergeCell ref="G35:G36"/>
    <mergeCell ref="G37:G38"/>
    <mergeCell ref="G39:G40"/>
    <mergeCell ref="G44:G45"/>
    <mergeCell ref="G46:G47"/>
    <mergeCell ref="G53:G54"/>
    <mergeCell ref="G60:G61"/>
    <mergeCell ref="G62:G63"/>
    <mergeCell ref="G73:G76"/>
    <mergeCell ref="G78:G79"/>
    <mergeCell ref="G84:G85"/>
    <mergeCell ref="G86:G87"/>
    <mergeCell ref="G88:G89"/>
    <mergeCell ref="G95:G98"/>
    <mergeCell ref="G102:G103"/>
    <mergeCell ref="G107:G108"/>
    <mergeCell ref="G114:G115"/>
    <mergeCell ref="G116:G117"/>
    <mergeCell ref="G121:G122"/>
    <mergeCell ref="G123:G124"/>
    <mergeCell ref="G125:G127"/>
    <mergeCell ref="G130:G131"/>
    <mergeCell ref="G132:G133"/>
    <mergeCell ref="G134:G135"/>
    <mergeCell ref="G136:G137"/>
    <mergeCell ref="G138:G139"/>
    <mergeCell ref="G140:G141"/>
    <mergeCell ref="G148:G149"/>
    <mergeCell ref="H5:H6"/>
    <mergeCell ref="H7:H13"/>
    <mergeCell ref="H14:H15"/>
    <mergeCell ref="H16:H17"/>
    <mergeCell ref="H19:H21"/>
    <mergeCell ref="H23:H24"/>
    <mergeCell ref="H25:H26"/>
    <mergeCell ref="H27:H28"/>
    <mergeCell ref="H29:H30"/>
    <mergeCell ref="H35:H36"/>
    <mergeCell ref="H37:H38"/>
    <mergeCell ref="H39:H40"/>
    <mergeCell ref="H44:H45"/>
    <mergeCell ref="H53:H54"/>
    <mergeCell ref="H60:H61"/>
    <mergeCell ref="H62:H63"/>
    <mergeCell ref="H73:H76"/>
    <mergeCell ref="H78:H79"/>
    <mergeCell ref="H84:H85"/>
    <mergeCell ref="H86:H87"/>
    <mergeCell ref="H88:H89"/>
    <mergeCell ref="H95:H98"/>
    <mergeCell ref="H102:H103"/>
    <mergeCell ref="H107:H108"/>
    <mergeCell ref="H114:H115"/>
    <mergeCell ref="H116:H117"/>
    <mergeCell ref="H121:H122"/>
    <mergeCell ref="H123:H124"/>
    <mergeCell ref="H125:H127"/>
    <mergeCell ref="H130:H131"/>
    <mergeCell ref="H132:H133"/>
    <mergeCell ref="H134:H135"/>
    <mergeCell ref="H136:H137"/>
    <mergeCell ref="H138:H139"/>
    <mergeCell ref="H140:H141"/>
    <mergeCell ref="H148:H149"/>
    <mergeCell ref="I5:I6"/>
    <mergeCell ref="I7:I13"/>
    <mergeCell ref="I14:I15"/>
    <mergeCell ref="I16:I17"/>
    <mergeCell ref="I19:I21"/>
    <mergeCell ref="I23:I24"/>
    <mergeCell ref="I25:I26"/>
    <mergeCell ref="I27:I28"/>
    <mergeCell ref="I29:I30"/>
    <mergeCell ref="I35:I36"/>
    <mergeCell ref="I37:I38"/>
    <mergeCell ref="I39:I40"/>
    <mergeCell ref="I44:I45"/>
    <mergeCell ref="I53:I54"/>
    <mergeCell ref="I60:I61"/>
    <mergeCell ref="I62:I63"/>
    <mergeCell ref="I73:I76"/>
    <mergeCell ref="I78:I79"/>
    <mergeCell ref="I84:I85"/>
    <mergeCell ref="I86:I87"/>
    <mergeCell ref="I88:I89"/>
    <mergeCell ref="I95:I98"/>
    <mergeCell ref="I102:I103"/>
    <mergeCell ref="I107:I108"/>
    <mergeCell ref="I114:I115"/>
    <mergeCell ref="I116:I117"/>
    <mergeCell ref="I121:I122"/>
    <mergeCell ref="I123:I124"/>
    <mergeCell ref="I125:I127"/>
    <mergeCell ref="I130:I131"/>
    <mergeCell ref="I132:I133"/>
    <mergeCell ref="I134:I135"/>
    <mergeCell ref="I136:I137"/>
    <mergeCell ref="I138:I139"/>
    <mergeCell ref="I140:I141"/>
    <mergeCell ref="I148:I149"/>
    <mergeCell ref="J5:J6"/>
    <mergeCell ref="J7:J13"/>
    <mergeCell ref="J14:J15"/>
    <mergeCell ref="J16:J17"/>
    <mergeCell ref="J19:J21"/>
    <mergeCell ref="J23:J24"/>
    <mergeCell ref="J25:J26"/>
    <mergeCell ref="J27:J28"/>
    <mergeCell ref="J29:J30"/>
    <mergeCell ref="J35:J36"/>
    <mergeCell ref="J37:J38"/>
    <mergeCell ref="J39:J40"/>
    <mergeCell ref="J44:J45"/>
    <mergeCell ref="J53:J54"/>
    <mergeCell ref="J60:J61"/>
    <mergeCell ref="J62:J63"/>
    <mergeCell ref="J73:J76"/>
    <mergeCell ref="J78:J79"/>
    <mergeCell ref="J84:J85"/>
    <mergeCell ref="J86:J87"/>
    <mergeCell ref="J88:J89"/>
    <mergeCell ref="J95:J98"/>
    <mergeCell ref="J102:J103"/>
    <mergeCell ref="J107:J108"/>
    <mergeCell ref="J114:J115"/>
    <mergeCell ref="J116:J117"/>
    <mergeCell ref="J121:J122"/>
    <mergeCell ref="J123:J124"/>
    <mergeCell ref="J125:J127"/>
    <mergeCell ref="J130:J131"/>
    <mergeCell ref="J132:J133"/>
    <mergeCell ref="J134:J135"/>
    <mergeCell ref="J136:J137"/>
    <mergeCell ref="J138:J139"/>
    <mergeCell ref="J140:J141"/>
    <mergeCell ref="J148:J149"/>
    <mergeCell ref="K5:K6"/>
    <mergeCell ref="K7:K13"/>
    <mergeCell ref="K14:K15"/>
    <mergeCell ref="K16:K17"/>
    <mergeCell ref="K19:K21"/>
    <mergeCell ref="K23:K24"/>
    <mergeCell ref="K25:K26"/>
    <mergeCell ref="K27:K28"/>
    <mergeCell ref="K29:K30"/>
    <mergeCell ref="K35:K36"/>
    <mergeCell ref="K37:K38"/>
    <mergeCell ref="K39:K40"/>
    <mergeCell ref="K44:K45"/>
    <mergeCell ref="K53:K54"/>
    <mergeCell ref="K60:K61"/>
    <mergeCell ref="K62:K63"/>
    <mergeCell ref="K73:K76"/>
    <mergeCell ref="K78:K79"/>
    <mergeCell ref="K84:K85"/>
    <mergeCell ref="K86:K87"/>
    <mergeCell ref="K88:K89"/>
    <mergeCell ref="K95:K98"/>
    <mergeCell ref="K102:K103"/>
    <mergeCell ref="K107:K108"/>
    <mergeCell ref="K114:K115"/>
    <mergeCell ref="K116:K117"/>
    <mergeCell ref="K121:K122"/>
    <mergeCell ref="K123:K124"/>
    <mergeCell ref="K125:K127"/>
    <mergeCell ref="K130:K131"/>
    <mergeCell ref="K132:K133"/>
    <mergeCell ref="K134:K135"/>
    <mergeCell ref="K136:K137"/>
    <mergeCell ref="K138:K139"/>
    <mergeCell ref="K140:K141"/>
    <mergeCell ref="K148:K149"/>
    <mergeCell ref="L5:L6"/>
    <mergeCell ref="L7:L13"/>
    <mergeCell ref="L14:L15"/>
    <mergeCell ref="L16:L17"/>
    <mergeCell ref="L19:L21"/>
    <mergeCell ref="L23:L24"/>
    <mergeCell ref="L25:L26"/>
    <mergeCell ref="L27:L28"/>
    <mergeCell ref="L29:L30"/>
    <mergeCell ref="L35:L36"/>
    <mergeCell ref="L37:L38"/>
    <mergeCell ref="L39:L40"/>
    <mergeCell ref="L44:L45"/>
    <mergeCell ref="L53:L54"/>
    <mergeCell ref="L60:L61"/>
    <mergeCell ref="L62:L63"/>
    <mergeCell ref="L73:L76"/>
    <mergeCell ref="L78:L79"/>
    <mergeCell ref="L84:L85"/>
    <mergeCell ref="L86:L87"/>
    <mergeCell ref="L88:L89"/>
    <mergeCell ref="L95:L98"/>
    <mergeCell ref="L102:L103"/>
    <mergeCell ref="L107:L108"/>
    <mergeCell ref="L114:L115"/>
    <mergeCell ref="L116:L117"/>
    <mergeCell ref="L121:L122"/>
    <mergeCell ref="L123:L124"/>
    <mergeCell ref="L125:L127"/>
    <mergeCell ref="L130:L131"/>
    <mergeCell ref="L132:L133"/>
    <mergeCell ref="L134:L135"/>
    <mergeCell ref="L136:L137"/>
    <mergeCell ref="L138:L139"/>
    <mergeCell ref="L140:L141"/>
    <mergeCell ref="L148:L149"/>
    <mergeCell ref="M5:M6"/>
    <mergeCell ref="M7:M13"/>
    <mergeCell ref="M14:M15"/>
    <mergeCell ref="M16:M17"/>
    <mergeCell ref="M19:M21"/>
    <mergeCell ref="M23:M24"/>
    <mergeCell ref="M25:M26"/>
    <mergeCell ref="M27:M28"/>
    <mergeCell ref="M29:M30"/>
    <mergeCell ref="M35:M36"/>
    <mergeCell ref="M37:M38"/>
    <mergeCell ref="M39:M40"/>
    <mergeCell ref="M44:M45"/>
    <mergeCell ref="M53:M54"/>
    <mergeCell ref="M60:M61"/>
    <mergeCell ref="M62:M63"/>
    <mergeCell ref="M73:M76"/>
    <mergeCell ref="M78:M79"/>
    <mergeCell ref="M84:M85"/>
    <mergeCell ref="M86:M87"/>
    <mergeCell ref="M88:M89"/>
    <mergeCell ref="M95:M98"/>
    <mergeCell ref="M102:M103"/>
    <mergeCell ref="M107:M108"/>
    <mergeCell ref="M114:M115"/>
    <mergeCell ref="M116:M117"/>
    <mergeCell ref="M121:M122"/>
    <mergeCell ref="M123:M124"/>
    <mergeCell ref="M125:M127"/>
    <mergeCell ref="M130:M131"/>
    <mergeCell ref="M132:M133"/>
    <mergeCell ref="M134:M135"/>
    <mergeCell ref="M136:M137"/>
    <mergeCell ref="M138:M139"/>
    <mergeCell ref="M140:M141"/>
    <mergeCell ref="M148:M149"/>
    <mergeCell ref="N5:N6"/>
    <mergeCell ref="N7:N13"/>
    <mergeCell ref="N14:N15"/>
    <mergeCell ref="N16:N17"/>
    <mergeCell ref="N19:N21"/>
    <mergeCell ref="N23:N24"/>
    <mergeCell ref="N25:N26"/>
    <mergeCell ref="N27:N28"/>
    <mergeCell ref="N29:N30"/>
    <mergeCell ref="N35:N36"/>
    <mergeCell ref="N37:N38"/>
    <mergeCell ref="N39:N40"/>
    <mergeCell ref="N44:N45"/>
    <mergeCell ref="N53:N54"/>
    <mergeCell ref="N60:N61"/>
    <mergeCell ref="N62:N63"/>
    <mergeCell ref="N73:N76"/>
    <mergeCell ref="N78:N79"/>
    <mergeCell ref="N84:N85"/>
    <mergeCell ref="N86:N87"/>
    <mergeCell ref="N88:N89"/>
    <mergeCell ref="N95:N98"/>
    <mergeCell ref="N102:N103"/>
    <mergeCell ref="N107:N108"/>
    <mergeCell ref="N114:N115"/>
    <mergeCell ref="N116:N117"/>
    <mergeCell ref="N121:N122"/>
    <mergeCell ref="N123:N124"/>
    <mergeCell ref="N125:N127"/>
    <mergeCell ref="N130:N131"/>
    <mergeCell ref="N132:N133"/>
    <mergeCell ref="N134:N135"/>
    <mergeCell ref="N136:N137"/>
    <mergeCell ref="N138:N139"/>
    <mergeCell ref="N140:N141"/>
    <mergeCell ref="N148:N149"/>
  </mergeCells>
  <pageMargins left="0.472222222222222" right="0.196527777777778" top="0.629861111111111" bottom="0.550694444444444" header="0.5" footer="0.5"/>
  <pageSetup paperSize="9" firstPageNumber="30" orientation="landscape" useFirstPageNumber="1"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73"/>
  <sheetViews>
    <sheetView workbookViewId="0">
      <selection activeCell="L25" sqref="L25"/>
    </sheetView>
  </sheetViews>
  <sheetFormatPr defaultColWidth="8" defaultRowHeight="13.5"/>
  <cols>
    <col min="1" max="1" width="5.125" style="1" customWidth="1"/>
    <col min="2" max="2" width="9.875" style="3" customWidth="1"/>
    <col min="3" max="3" width="5.75" style="3" hidden="1" customWidth="1"/>
    <col min="4" max="4" width="0.125" style="3" hidden="1" customWidth="1"/>
    <col min="5" max="5" width="49.375" style="3" customWidth="1"/>
    <col min="6" max="8" width="3.75" style="4" customWidth="1"/>
    <col min="9" max="9" width="7.75" style="5" customWidth="1"/>
    <col min="10" max="10" width="7.5" style="1" customWidth="1"/>
    <col min="11" max="11" width="7.625" style="1" customWidth="1"/>
    <col min="12" max="12" width="9.125" style="1" customWidth="1"/>
    <col min="13" max="13" width="7.125" style="1" customWidth="1"/>
    <col min="14" max="14" width="5.875" style="6" customWidth="1"/>
    <col min="15" max="17" width="4" style="4" customWidth="1"/>
    <col min="18" max="18" width="6.125" style="1" customWidth="1"/>
    <col min="19" max="242" width="8" style="1"/>
    <col min="243" max="252" width="8" style="7"/>
    <col min="253" max="16384" width="8" style="8"/>
  </cols>
  <sheetData>
    <row r="1" s="1" customFormat="1" spans="1:251">
      <c r="A1" s="1" t="s">
        <v>479</v>
      </c>
      <c r="B1" s="3"/>
      <c r="C1" s="3"/>
      <c r="D1" s="3"/>
      <c r="E1" s="3"/>
      <c r="F1" s="4"/>
      <c r="G1" s="4"/>
      <c r="H1" s="4"/>
      <c r="I1" s="5"/>
      <c r="N1" s="6"/>
      <c r="O1" s="4"/>
      <c r="P1" s="4"/>
      <c r="Q1" s="4"/>
      <c r="II1" s="7"/>
      <c r="IJ1" s="7"/>
      <c r="IK1" s="7"/>
      <c r="IL1" s="7"/>
      <c r="IM1" s="7"/>
      <c r="IN1" s="7"/>
      <c r="IO1" s="7"/>
      <c r="IP1" s="7"/>
      <c r="IQ1" s="7"/>
    </row>
    <row r="2" s="1" customFormat="1" ht="25.5" spans="1:18">
      <c r="A2" s="9" t="s">
        <v>480</v>
      </c>
      <c r="B2" s="10"/>
      <c r="C2" s="10"/>
      <c r="D2" s="10"/>
      <c r="E2" s="10"/>
      <c r="F2" s="11"/>
      <c r="G2" s="11"/>
      <c r="H2" s="11"/>
      <c r="I2" s="48"/>
      <c r="J2" s="9"/>
      <c r="K2" s="9"/>
      <c r="L2" s="9"/>
      <c r="M2" s="9"/>
      <c r="N2" s="49"/>
      <c r="O2" s="11"/>
      <c r="P2" s="11"/>
      <c r="Q2" s="11"/>
      <c r="R2" s="9"/>
    </row>
    <row r="3" s="1" customFormat="1" spans="1:18">
      <c r="A3" s="12" t="s">
        <v>2</v>
      </c>
      <c r="B3" s="12"/>
      <c r="C3" s="12"/>
      <c r="D3" s="12"/>
      <c r="E3" s="13" t="s">
        <v>481</v>
      </c>
      <c r="F3" s="13"/>
      <c r="G3" s="13"/>
      <c r="H3" s="13"/>
      <c r="I3" s="13"/>
      <c r="J3" s="13"/>
      <c r="K3" s="12"/>
      <c r="L3" s="12" t="s">
        <v>4</v>
      </c>
      <c r="M3" s="12"/>
      <c r="N3" s="50"/>
      <c r="O3" s="51"/>
      <c r="P3" s="52" t="s">
        <v>5</v>
      </c>
      <c r="Q3" s="52"/>
      <c r="R3" s="52"/>
    </row>
    <row r="4" s="1" customFormat="1" spans="1:18">
      <c r="A4" s="14" t="s">
        <v>6</v>
      </c>
      <c r="B4" s="15" t="s">
        <v>482</v>
      </c>
      <c r="C4" s="16"/>
      <c r="D4" s="16"/>
      <c r="E4" s="17"/>
      <c r="F4" s="18" t="s">
        <v>483</v>
      </c>
      <c r="G4" s="18"/>
      <c r="H4" s="18"/>
      <c r="I4" s="53" t="s">
        <v>484</v>
      </c>
      <c r="J4" s="54" t="s">
        <v>485</v>
      </c>
      <c r="K4" s="14" t="s">
        <v>486</v>
      </c>
      <c r="L4" s="14"/>
      <c r="M4" s="14"/>
      <c r="N4" s="55"/>
      <c r="O4" s="18"/>
      <c r="P4" s="18"/>
      <c r="Q4" s="18"/>
      <c r="R4" s="14" t="s">
        <v>12</v>
      </c>
    </row>
    <row r="5" s="1" customFormat="1" spans="1:18">
      <c r="A5" s="14"/>
      <c r="B5" s="19"/>
      <c r="C5" s="20"/>
      <c r="D5" s="20"/>
      <c r="E5" s="21"/>
      <c r="F5" s="18" t="s">
        <v>487</v>
      </c>
      <c r="G5" s="18" t="s">
        <v>488</v>
      </c>
      <c r="H5" s="18" t="s">
        <v>489</v>
      </c>
      <c r="I5" s="56"/>
      <c r="J5" s="57"/>
      <c r="K5" s="58" t="s">
        <v>490</v>
      </c>
      <c r="L5" s="58" t="s">
        <v>491</v>
      </c>
      <c r="M5" s="14" t="s">
        <v>492</v>
      </c>
      <c r="N5" s="55"/>
      <c r="O5" s="18"/>
      <c r="P5" s="18"/>
      <c r="Q5" s="18"/>
      <c r="R5" s="14"/>
    </row>
    <row r="6" s="1" customFormat="1" spans="1:18">
      <c r="A6" s="14"/>
      <c r="B6" s="19"/>
      <c r="C6" s="20"/>
      <c r="D6" s="20"/>
      <c r="E6" s="21"/>
      <c r="F6" s="18"/>
      <c r="G6" s="18"/>
      <c r="H6" s="18"/>
      <c r="I6" s="56"/>
      <c r="J6" s="57"/>
      <c r="K6" s="58"/>
      <c r="L6" s="58"/>
      <c r="M6" s="58" t="s">
        <v>493</v>
      </c>
      <c r="N6" s="59" t="s">
        <v>494</v>
      </c>
      <c r="O6" s="18" t="s">
        <v>495</v>
      </c>
      <c r="P6" s="18"/>
      <c r="Q6" s="18"/>
      <c r="R6" s="14"/>
    </row>
    <row r="7" s="1" customFormat="1" spans="1:18">
      <c r="A7" s="22"/>
      <c r="B7" s="19"/>
      <c r="C7" s="20"/>
      <c r="D7" s="20"/>
      <c r="E7" s="21"/>
      <c r="F7" s="23"/>
      <c r="G7" s="23"/>
      <c r="H7" s="23"/>
      <c r="I7" s="56"/>
      <c r="J7" s="57"/>
      <c r="K7" s="54"/>
      <c r="L7" s="54"/>
      <c r="M7" s="54"/>
      <c r="N7" s="60"/>
      <c r="O7" s="23" t="s">
        <v>487</v>
      </c>
      <c r="P7" s="23" t="s">
        <v>488</v>
      </c>
      <c r="Q7" s="23" t="s">
        <v>489</v>
      </c>
      <c r="R7" s="22"/>
    </row>
    <row r="8" s="1" customFormat="1" customHeight="1" spans="1:18">
      <c r="A8" s="24"/>
      <c r="B8" s="24"/>
      <c r="C8" s="24"/>
      <c r="D8" s="24"/>
      <c r="E8" s="24"/>
      <c r="F8" s="25" t="s">
        <v>496</v>
      </c>
      <c r="G8" s="25"/>
      <c r="H8" s="25"/>
      <c r="I8" s="61" t="s">
        <v>497</v>
      </c>
      <c r="J8" s="61" t="s">
        <v>30</v>
      </c>
      <c r="K8" s="61" t="s">
        <v>31</v>
      </c>
      <c r="L8" s="61" t="s">
        <v>32</v>
      </c>
      <c r="M8" s="61" t="s">
        <v>498</v>
      </c>
      <c r="N8" s="61" t="s">
        <v>499</v>
      </c>
      <c r="O8" s="25" t="s">
        <v>500</v>
      </c>
      <c r="P8" s="25"/>
      <c r="Q8" s="25"/>
      <c r="R8" s="24"/>
    </row>
    <row r="9" s="1" customFormat="1" spans="1:18">
      <c r="A9" s="24" t="s">
        <v>37</v>
      </c>
      <c r="B9" s="26"/>
      <c r="C9" s="26"/>
      <c r="D9" s="26"/>
      <c r="E9" s="26"/>
      <c r="F9" s="27" t="s">
        <v>40</v>
      </c>
      <c r="G9" s="28"/>
      <c r="H9" s="29"/>
      <c r="I9" s="62">
        <f t="shared" ref="I9:M9" si="0">SUM(I10,I58,I70,I71)</f>
        <v>78606.1</v>
      </c>
      <c r="J9" s="62">
        <f t="shared" si="0"/>
        <v>23579.1</v>
      </c>
      <c r="K9" s="62">
        <f>SUM(L9+M9)</f>
        <v>55027</v>
      </c>
      <c r="L9" s="62">
        <f t="shared" si="0"/>
        <v>55027</v>
      </c>
      <c r="M9" s="62">
        <f t="shared" si="0"/>
        <v>0</v>
      </c>
      <c r="N9" s="32">
        <f>M9/K9</f>
        <v>0</v>
      </c>
      <c r="O9" s="63" t="s">
        <v>40</v>
      </c>
      <c r="P9" s="63" t="s">
        <v>40</v>
      </c>
      <c r="Q9" s="63" t="s">
        <v>40</v>
      </c>
      <c r="R9" s="68" t="s">
        <v>40</v>
      </c>
    </row>
    <row r="10" s="1" customFormat="1" spans="1:18">
      <c r="A10" s="30" t="s">
        <v>38</v>
      </c>
      <c r="B10" s="31" t="s">
        <v>39</v>
      </c>
      <c r="C10" s="31"/>
      <c r="D10" s="31"/>
      <c r="E10" s="31"/>
      <c r="F10" s="32"/>
      <c r="G10" s="32"/>
      <c r="H10" s="32"/>
      <c r="I10" s="32">
        <f t="shared" ref="I10:M10" si="1">SUM(I11:I12,I23,I26,I27:I38)</f>
        <v>59355</v>
      </c>
      <c r="J10" s="32">
        <f t="shared" si="1"/>
        <v>20362</v>
      </c>
      <c r="K10" s="32">
        <f t="shared" si="1"/>
        <v>38993</v>
      </c>
      <c r="L10" s="32">
        <f t="shared" si="1"/>
        <v>38993</v>
      </c>
      <c r="M10" s="32">
        <f t="shared" si="1"/>
        <v>0</v>
      </c>
      <c r="N10" s="32">
        <f>M10/K10</f>
        <v>0</v>
      </c>
      <c r="O10" s="32"/>
      <c r="P10" s="32"/>
      <c r="Q10" s="32"/>
      <c r="R10" s="32"/>
    </row>
    <row r="11" s="1" customFormat="1" ht="15" customHeight="1" spans="1:18">
      <c r="A11" s="33">
        <v>1</v>
      </c>
      <c r="B11" s="34" t="s">
        <v>41</v>
      </c>
      <c r="C11" s="34"/>
      <c r="D11" s="34"/>
      <c r="E11" s="34"/>
      <c r="F11" s="35">
        <v>213</v>
      </c>
      <c r="G11" s="36" t="s">
        <v>501</v>
      </c>
      <c r="H11" s="36"/>
      <c r="I11" s="64">
        <f t="shared" ref="I11:I15" si="2">J11+K11</f>
        <v>19965</v>
      </c>
      <c r="J11" s="64">
        <v>0</v>
      </c>
      <c r="K11" s="64">
        <f>L11+M11</f>
        <v>19965</v>
      </c>
      <c r="L11" s="64">
        <v>19965</v>
      </c>
      <c r="M11" s="65"/>
      <c r="N11" s="65"/>
      <c r="O11" s="35"/>
      <c r="P11" s="35"/>
      <c r="Q11" s="35"/>
      <c r="R11" s="35"/>
    </row>
    <row r="12" s="1" customFormat="1" ht="15" customHeight="1" spans="1:18">
      <c r="A12" s="33">
        <v>2</v>
      </c>
      <c r="B12" s="34" t="s">
        <v>42</v>
      </c>
      <c r="C12" s="34"/>
      <c r="D12" s="34"/>
      <c r="E12" s="34"/>
      <c r="F12" s="35">
        <v>213</v>
      </c>
      <c r="G12" s="36" t="s">
        <v>502</v>
      </c>
      <c r="H12" s="36" t="s">
        <v>503</v>
      </c>
      <c r="I12" s="64">
        <f t="shared" si="2"/>
        <v>4030</v>
      </c>
      <c r="J12" s="64">
        <v>1100</v>
      </c>
      <c r="K12" s="64">
        <f>L12+M12</f>
        <v>2930</v>
      </c>
      <c r="L12" s="64">
        <v>2930</v>
      </c>
      <c r="M12" s="65"/>
      <c r="N12" s="65"/>
      <c r="O12" s="35"/>
      <c r="P12" s="35"/>
      <c r="Q12" s="35"/>
      <c r="R12" s="69"/>
    </row>
    <row r="13" s="1" customFormat="1" ht="15" customHeight="1" spans="1:18">
      <c r="A13" s="33">
        <v>3</v>
      </c>
      <c r="B13" s="37" t="s">
        <v>43</v>
      </c>
      <c r="C13" s="34" t="s">
        <v>504</v>
      </c>
      <c r="D13" s="34"/>
      <c r="E13" s="34"/>
      <c r="F13" s="35">
        <v>213</v>
      </c>
      <c r="G13" s="36" t="s">
        <v>505</v>
      </c>
      <c r="H13" s="36" t="s">
        <v>506</v>
      </c>
      <c r="I13" s="64">
        <f t="shared" si="2"/>
        <v>7895.6354</v>
      </c>
      <c r="J13" s="64">
        <v>7895.6354</v>
      </c>
      <c r="K13" s="64"/>
      <c r="L13" s="64"/>
      <c r="M13" s="66"/>
      <c r="N13" s="66"/>
      <c r="O13" s="35"/>
      <c r="P13" s="35"/>
      <c r="Q13" s="35"/>
      <c r="R13" s="69"/>
    </row>
    <row r="14" s="1" customFormat="1" ht="15" customHeight="1" spans="1:18">
      <c r="A14" s="33"/>
      <c r="B14" s="37"/>
      <c r="C14" s="37" t="s">
        <v>507</v>
      </c>
      <c r="D14" s="34" t="s">
        <v>508</v>
      </c>
      <c r="E14" s="34"/>
      <c r="F14" s="35">
        <v>213</v>
      </c>
      <c r="G14" s="36" t="s">
        <v>505</v>
      </c>
      <c r="H14" s="36" t="s">
        <v>506</v>
      </c>
      <c r="I14" s="64">
        <f t="shared" si="2"/>
        <v>3477.5354</v>
      </c>
      <c r="J14" s="64">
        <v>3477.5354</v>
      </c>
      <c r="K14" s="64"/>
      <c r="L14" s="64"/>
      <c r="M14" s="66"/>
      <c r="N14" s="66"/>
      <c r="O14" s="35"/>
      <c r="P14" s="35"/>
      <c r="Q14" s="35"/>
      <c r="R14" s="69"/>
    </row>
    <row r="15" s="1" customFormat="1" ht="15" customHeight="1" spans="1:18">
      <c r="A15" s="33"/>
      <c r="B15" s="37"/>
      <c r="C15" s="37"/>
      <c r="D15" s="34" t="s">
        <v>509</v>
      </c>
      <c r="E15" s="34"/>
      <c r="F15" s="35">
        <v>213</v>
      </c>
      <c r="G15" s="36" t="s">
        <v>505</v>
      </c>
      <c r="H15" s="36" t="s">
        <v>506</v>
      </c>
      <c r="I15" s="64">
        <f t="shared" si="2"/>
        <v>1098</v>
      </c>
      <c r="J15" s="64">
        <v>1098</v>
      </c>
      <c r="K15" s="64"/>
      <c r="L15" s="64"/>
      <c r="M15" s="66"/>
      <c r="N15" s="66"/>
      <c r="O15" s="35"/>
      <c r="P15" s="35"/>
      <c r="Q15" s="35"/>
      <c r="R15" s="69"/>
    </row>
    <row r="16" s="1" customFormat="1" ht="15" customHeight="1" spans="1:18">
      <c r="A16" s="33"/>
      <c r="B16" s="37"/>
      <c r="C16" s="37"/>
      <c r="D16" s="34" t="s">
        <v>510</v>
      </c>
      <c r="E16" s="34"/>
      <c r="F16" s="35"/>
      <c r="G16" s="36"/>
      <c r="H16" s="36"/>
      <c r="I16" s="64"/>
      <c r="J16" s="64"/>
      <c r="K16" s="64"/>
      <c r="L16" s="64"/>
      <c r="M16" s="66"/>
      <c r="N16" s="66"/>
      <c r="O16" s="35"/>
      <c r="P16" s="35"/>
      <c r="Q16" s="35"/>
      <c r="R16" s="69"/>
    </row>
    <row r="17" s="1" customFormat="1" ht="15" customHeight="1" spans="1:18">
      <c r="A17" s="33"/>
      <c r="B17" s="37"/>
      <c r="C17" s="37"/>
      <c r="D17" s="34" t="s">
        <v>511</v>
      </c>
      <c r="E17" s="34"/>
      <c r="F17" s="35"/>
      <c r="G17" s="36"/>
      <c r="H17" s="36"/>
      <c r="I17" s="64"/>
      <c r="J17" s="64"/>
      <c r="K17" s="64"/>
      <c r="L17" s="64"/>
      <c r="M17" s="66"/>
      <c r="N17" s="66"/>
      <c r="O17" s="35"/>
      <c r="P17" s="35"/>
      <c r="Q17" s="35"/>
      <c r="R17" s="69"/>
    </row>
    <row r="18" s="1" customFormat="1" ht="15" customHeight="1" spans="1:18">
      <c r="A18" s="33"/>
      <c r="B18" s="37"/>
      <c r="C18" s="37"/>
      <c r="D18" s="34" t="s">
        <v>512</v>
      </c>
      <c r="E18" s="34"/>
      <c r="F18" s="35"/>
      <c r="G18" s="36"/>
      <c r="H18" s="36"/>
      <c r="I18" s="64"/>
      <c r="J18" s="64">
        <v>75</v>
      </c>
      <c r="K18" s="64"/>
      <c r="L18" s="64"/>
      <c r="M18" s="66"/>
      <c r="N18" s="66"/>
      <c r="O18" s="35"/>
      <c r="P18" s="35"/>
      <c r="Q18" s="35"/>
      <c r="R18" s="69"/>
    </row>
    <row r="19" s="1" customFormat="1" ht="15" customHeight="1" spans="1:18">
      <c r="A19" s="33"/>
      <c r="B19" s="37"/>
      <c r="C19" s="37"/>
      <c r="D19" s="38" t="s">
        <v>513</v>
      </c>
      <c r="E19" s="39"/>
      <c r="F19" s="35"/>
      <c r="G19" s="36"/>
      <c r="H19" s="36"/>
      <c r="I19" s="64"/>
      <c r="J19" s="64"/>
      <c r="K19" s="64"/>
      <c r="L19" s="64"/>
      <c r="M19" s="66"/>
      <c r="N19" s="66"/>
      <c r="O19" s="35"/>
      <c r="P19" s="35"/>
      <c r="Q19" s="35"/>
      <c r="R19" s="69"/>
    </row>
    <row r="20" s="1" customFormat="1" ht="15" customHeight="1" spans="1:18">
      <c r="A20" s="33"/>
      <c r="B20" s="37"/>
      <c r="C20" s="37"/>
      <c r="D20" s="38" t="s">
        <v>514</v>
      </c>
      <c r="E20" s="39"/>
      <c r="F20" s="35"/>
      <c r="G20" s="36"/>
      <c r="H20" s="36"/>
      <c r="I20" s="64"/>
      <c r="J20" s="64"/>
      <c r="K20" s="64"/>
      <c r="L20" s="64"/>
      <c r="M20" s="66"/>
      <c r="N20" s="66"/>
      <c r="O20" s="35"/>
      <c r="P20" s="35"/>
      <c r="Q20" s="35"/>
      <c r="R20" s="69"/>
    </row>
    <row r="21" s="1" customFormat="1" ht="15" customHeight="1" spans="1:18">
      <c r="A21" s="33"/>
      <c r="B21" s="37"/>
      <c r="C21" s="37"/>
      <c r="D21" s="38" t="s">
        <v>515</v>
      </c>
      <c r="E21" s="39"/>
      <c r="F21" s="35"/>
      <c r="G21" s="36"/>
      <c r="H21" s="36"/>
      <c r="I21" s="64"/>
      <c r="J21" s="64"/>
      <c r="K21" s="64"/>
      <c r="L21" s="64"/>
      <c r="M21" s="66"/>
      <c r="N21" s="66"/>
      <c r="O21" s="35"/>
      <c r="P21" s="35"/>
      <c r="Q21" s="35"/>
      <c r="R21" s="69"/>
    </row>
    <row r="22" s="1" customFormat="1" ht="15" customHeight="1" spans="1:18">
      <c r="A22" s="33"/>
      <c r="B22" s="37"/>
      <c r="C22" s="37"/>
      <c r="D22" s="34" t="s">
        <v>516</v>
      </c>
      <c r="E22" s="34"/>
      <c r="F22" s="35"/>
      <c r="G22" s="36"/>
      <c r="H22" s="36"/>
      <c r="I22" s="64"/>
      <c r="J22" s="64"/>
      <c r="K22" s="64"/>
      <c r="L22" s="64"/>
      <c r="M22" s="66"/>
      <c r="N22" s="66"/>
      <c r="O22" s="35"/>
      <c r="P22" s="35"/>
      <c r="Q22" s="35"/>
      <c r="R22" s="69"/>
    </row>
    <row r="23" s="1" customFormat="1" ht="15" customHeight="1" spans="1:18">
      <c r="A23" s="33"/>
      <c r="B23" s="37"/>
      <c r="C23" s="34" t="s">
        <v>517</v>
      </c>
      <c r="D23" s="34"/>
      <c r="E23" s="34"/>
      <c r="F23" s="35">
        <v>213</v>
      </c>
      <c r="G23" s="36" t="s">
        <v>505</v>
      </c>
      <c r="H23" s="36" t="s">
        <v>506</v>
      </c>
      <c r="I23" s="64">
        <f t="shared" ref="I23:I29" si="3">J23+K23</f>
        <v>3245.1</v>
      </c>
      <c r="J23" s="64">
        <v>3245.1</v>
      </c>
      <c r="K23" s="64"/>
      <c r="L23" s="64"/>
      <c r="M23" s="66"/>
      <c r="N23" s="66"/>
      <c r="O23" s="35"/>
      <c r="P23" s="35"/>
      <c r="Q23" s="35"/>
      <c r="R23" s="69"/>
    </row>
    <row r="24" s="1" customFormat="1" ht="25" customHeight="1" spans="1:18">
      <c r="A24" s="33">
        <v>4</v>
      </c>
      <c r="B24" s="37" t="s">
        <v>44</v>
      </c>
      <c r="C24" s="34" t="s">
        <v>504</v>
      </c>
      <c r="D24" s="34"/>
      <c r="E24" s="34"/>
      <c r="F24" s="35">
        <v>213</v>
      </c>
      <c r="G24" s="36" t="s">
        <v>518</v>
      </c>
      <c r="H24" s="36"/>
      <c r="I24" s="64">
        <f t="shared" si="3"/>
        <v>4535.9</v>
      </c>
      <c r="J24" s="64">
        <v>4535.9</v>
      </c>
      <c r="K24" s="64"/>
      <c r="L24" s="64"/>
      <c r="M24" s="66"/>
      <c r="N24" s="66"/>
      <c r="O24" s="35"/>
      <c r="P24" s="35"/>
      <c r="Q24" s="35"/>
      <c r="R24" s="69"/>
    </row>
    <row r="25" s="1" customFormat="1" ht="25" customHeight="1" spans="1:18">
      <c r="A25" s="33"/>
      <c r="B25" s="37"/>
      <c r="C25" s="40" t="s">
        <v>519</v>
      </c>
      <c r="D25" s="41"/>
      <c r="E25" s="42"/>
      <c r="F25" s="35">
        <v>213</v>
      </c>
      <c r="G25" s="36" t="s">
        <v>518</v>
      </c>
      <c r="H25" s="36"/>
      <c r="I25" s="64">
        <f t="shared" si="3"/>
        <v>1815</v>
      </c>
      <c r="J25" s="64">
        <v>1815</v>
      </c>
      <c r="K25" s="64"/>
      <c r="L25" s="64"/>
      <c r="M25" s="66"/>
      <c r="N25" s="66"/>
      <c r="O25" s="35"/>
      <c r="P25" s="35"/>
      <c r="Q25" s="35"/>
      <c r="R25" s="69"/>
    </row>
    <row r="26" s="1" customFormat="1" ht="25" customHeight="1" spans="1:18">
      <c r="A26" s="33"/>
      <c r="B26" s="37"/>
      <c r="C26" s="34" t="s">
        <v>517</v>
      </c>
      <c r="D26" s="34"/>
      <c r="E26" s="34"/>
      <c r="F26" s="35">
        <v>213</v>
      </c>
      <c r="G26" s="36" t="s">
        <v>518</v>
      </c>
      <c r="H26" s="36"/>
      <c r="I26" s="64">
        <f t="shared" si="3"/>
        <v>2720.9</v>
      </c>
      <c r="J26" s="64">
        <v>2720.9</v>
      </c>
      <c r="K26" s="64"/>
      <c r="L26" s="64"/>
      <c r="M26" s="66"/>
      <c r="N26" s="66"/>
      <c r="O26" s="35"/>
      <c r="P26" s="35"/>
      <c r="Q26" s="35"/>
      <c r="R26" s="69"/>
    </row>
    <row r="27" s="1" customFormat="1" ht="15" customHeight="1" spans="1:18">
      <c r="A27" s="33">
        <v>5</v>
      </c>
      <c r="B27" s="34" t="s">
        <v>45</v>
      </c>
      <c r="C27" s="34"/>
      <c r="D27" s="34"/>
      <c r="E27" s="34"/>
      <c r="F27" s="35">
        <v>213</v>
      </c>
      <c r="G27" s="36" t="s">
        <v>505</v>
      </c>
      <c r="H27" s="36" t="s">
        <v>520</v>
      </c>
      <c r="I27" s="64">
        <f t="shared" si="3"/>
        <v>6003</v>
      </c>
      <c r="J27" s="64">
        <v>0</v>
      </c>
      <c r="K27" s="64">
        <f t="shared" ref="K27:K31" si="4">L27+M27</f>
        <v>6003</v>
      </c>
      <c r="L27" s="64">
        <v>6003</v>
      </c>
      <c r="M27" s="66"/>
      <c r="N27" s="66"/>
      <c r="O27" s="35"/>
      <c r="P27" s="35"/>
      <c r="Q27" s="35"/>
      <c r="R27" s="69"/>
    </row>
    <row r="28" s="1" customFormat="1" ht="15" customHeight="1" spans="1:18">
      <c r="A28" s="33">
        <v>6</v>
      </c>
      <c r="B28" s="34" t="s">
        <v>46</v>
      </c>
      <c r="C28" s="34"/>
      <c r="D28" s="34"/>
      <c r="E28" s="34"/>
      <c r="F28" s="35">
        <v>213</v>
      </c>
      <c r="G28" s="36" t="s">
        <v>521</v>
      </c>
      <c r="H28" s="36" t="s">
        <v>505</v>
      </c>
      <c r="I28" s="64">
        <f t="shared" si="3"/>
        <v>4597</v>
      </c>
      <c r="J28" s="64">
        <v>3200</v>
      </c>
      <c r="K28" s="64">
        <f t="shared" si="4"/>
        <v>1397</v>
      </c>
      <c r="L28" s="64">
        <v>1397</v>
      </c>
      <c r="M28" s="66"/>
      <c r="N28" s="66"/>
      <c r="O28" s="35"/>
      <c r="P28" s="35"/>
      <c r="Q28" s="35"/>
      <c r="R28" s="69"/>
    </row>
    <row r="29" s="1" customFormat="1" ht="15" customHeight="1" spans="1:18">
      <c r="A29" s="33">
        <v>7</v>
      </c>
      <c r="B29" s="34" t="s">
        <v>47</v>
      </c>
      <c r="C29" s="34"/>
      <c r="D29" s="34"/>
      <c r="E29" s="34"/>
      <c r="F29" s="35"/>
      <c r="G29" s="36"/>
      <c r="H29" s="36"/>
      <c r="I29" s="64">
        <f t="shared" si="3"/>
        <v>40</v>
      </c>
      <c r="J29" s="64">
        <v>40</v>
      </c>
      <c r="K29" s="64"/>
      <c r="L29" s="64"/>
      <c r="M29" s="66"/>
      <c r="N29" s="66"/>
      <c r="O29" s="35"/>
      <c r="P29" s="35"/>
      <c r="Q29" s="35"/>
      <c r="R29" s="69"/>
    </row>
    <row r="30" s="1" customFormat="1" ht="15" customHeight="1" spans="1:18">
      <c r="A30" s="33">
        <v>8</v>
      </c>
      <c r="B30" s="34" t="s">
        <v>48</v>
      </c>
      <c r="C30" s="34"/>
      <c r="D30" s="34"/>
      <c r="E30" s="34"/>
      <c r="F30" s="35"/>
      <c r="G30" s="36"/>
      <c r="H30" s="36"/>
      <c r="I30" s="64"/>
      <c r="J30" s="64"/>
      <c r="K30" s="64"/>
      <c r="L30" s="64"/>
      <c r="M30" s="66"/>
      <c r="N30" s="66"/>
      <c r="O30" s="35"/>
      <c r="P30" s="35"/>
      <c r="Q30" s="35"/>
      <c r="R30" s="69"/>
    </row>
    <row r="31" s="1" customFormat="1" ht="15" customHeight="1" spans="1:18">
      <c r="A31" s="33">
        <v>9</v>
      </c>
      <c r="B31" s="34" t="s">
        <v>49</v>
      </c>
      <c r="C31" s="34"/>
      <c r="D31" s="34"/>
      <c r="E31" s="34"/>
      <c r="F31" s="35">
        <v>214</v>
      </c>
      <c r="G31" s="36" t="s">
        <v>505</v>
      </c>
      <c r="H31" s="36" t="s">
        <v>503</v>
      </c>
      <c r="I31" s="64">
        <f t="shared" ref="I31:I34" si="5">J31+K31</f>
        <v>7620</v>
      </c>
      <c r="J31" s="64">
        <v>860</v>
      </c>
      <c r="K31" s="64">
        <f t="shared" si="4"/>
        <v>6760</v>
      </c>
      <c r="L31" s="64">
        <v>6760</v>
      </c>
      <c r="M31" s="66"/>
      <c r="N31" s="66"/>
      <c r="O31" s="35"/>
      <c r="P31" s="35"/>
      <c r="Q31" s="35"/>
      <c r="R31" s="69"/>
    </row>
    <row r="32" s="1" customFormat="1" ht="19" customHeight="1" spans="1:18">
      <c r="A32" s="33">
        <v>10</v>
      </c>
      <c r="B32" s="34" t="s">
        <v>50</v>
      </c>
      <c r="C32" s="34"/>
      <c r="D32" s="34"/>
      <c r="E32" s="34"/>
      <c r="F32" s="35"/>
      <c r="G32" s="36"/>
      <c r="H32" s="36"/>
      <c r="I32" s="64">
        <f t="shared" si="5"/>
        <v>108</v>
      </c>
      <c r="J32" s="64">
        <v>108</v>
      </c>
      <c r="K32" s="64"/>
      <c r="L32" s="64"/>
      <c r="M32" s="66"/>
      <c r="N32" s="66"/>
      <c r="O32" s="35"/>
      <c r="P32" s="35"/>
      <c r="Q32" s="35"/>
      <c r="R32" s="69"/>
    </row>
    <row r="33" s="1" customFormat="1" ht="33" customHeight="1" spans="1:18">
      <c r="A33" s="33">
        <v>11</v>
      </c>
      <c r="B33" s="34" t="s">
        <v>51</v>
      </c>
      <c r="C33" s="34"/>
      <c r="D33" s="34"/>
      <c r="E33" s="34"/>
      <c r="F33" s="35"/>
      <c r="G33" s="36"/>
      <c r="H33" s="36"/>
      <c r="I33" s="64"/>
      <c r="J33" s="64"/>
      <c r="K33" s="64"/>
      <c r="L33" s="64"/>
      <c r="M33" s="66"/>
      <c r="N33" s="66"/>
      <c r="O33" s="35"/>
      <c r="P33" s="35"/>
      <c r="Q33" s="35"/>
      <c r="R33" s="69"/>
    </row>
    <row r="34" s="1" customFormat="1" spans="1:18">
      <c r="A34" s="33">
        <v>12</v>
      </c>
      <c r="B34" s="34" t="s">
        <v>52</v>
      </c>
      <c r="C34" s="34"/>
      <c r="D34" s="34"/>
      <c r="E34" s="34"/>
      <c r="F34" s="35">
        <v>222</v>
      </c>
      <c r="G34" s="36" t="s">
        <v>505</v>
      </c>
      <c r="H34" s="36" t="s">
        <v>522</v>
      </c>
      <c r="I34" s="64">
        <f t="shared" si="5"/>
        <v>1938</v>
      </c>
      <c r="J34" s="64">
        <v>0</v>
      </c>
      <c r="K34" s="64">
        <f>L34+M34</f>
        <v>1938</v>
      </c>
      <c r="L34" s="64">
        <v>1938</v>
      </c>
      <c r="M34" s="66"/>
      <c r="N34" s="66"/>
      <c r="O34" s="35"/>
      <c r="P34" s="35"/>
      <c r="Q34" s="35"/>
      <c r="R34" s="69"/>
    </row>
    <row r="35" s="1" customFormat="1" spans="1:18">
      <c r="A35" s="33">
        <v>13</v>
      </c>
      <c r="B35" s="34" t="s">
        <v>53</v>
      </c>
      <c r="C35" s="34"/>
      <c r="D35" s="34"/>
      <c r="E35" s="34"/>
      <c r="F35" s="35"/>
      <c r="G35" s="36"/>
      <c r="H35" s="36"/>
      <c r="I35" s="64"/>
      <c r="J35" s="64"/>
      <c r="K35" s="64"/>
      <c r="L35" s="64"/>
      <c r="M35" s="66"/>
      <c r="N35" s="66"/>
      <c r="O35" s="35"/>
      <c r="P35" s="35"/>
      <c r="Q35" s="35"/>
      <c r="R35" s="69"/>
    </row>
    <row r="36" s="1" customFormat="1" spans="1:18">
      <c r="A36" s="33">
        <v>14</v>
      </c>
      <c r="B36" s="34" t="s">
        <v>54</v>
      </c>
      <c r="C36" s="34"/>
      <c r="D36" s="34"/>
      <c r="E36" s="34"/>
      <c r="F36" s="35">
        <v>213</v>
      </c>
      <c r="G36" s="36" t="s">
        <v>505</v>
      </c>
      <c r="H36" s="36" t="s">
        <v>523</v>
      </c>
      <c r="I36" s="64">
        <f>J36+K36</f>
        <v>22</v>
      </c>
      <c r="J36" s="64">
        <v>22</v>
      </c>
      <c r="K36" s="64"/>
      <c r="L36" s="64"/>
      <c r="M36" s="66"/>
      <c r="N36" s="66"/>
      <c r="O36" s="35"/>
      <c r="P36" s="35"/>
      <c r="Q36" s="35"/>
      <c r="R36" s="69"/>
    </row>
    <row r="37" s="1" customFormat="1" spans="1:18">
      <c r="A37" s="33">
        <v>15</v>
      </c>
      <c r="B37" s="34" t="s">
        <v>55</v>
      </c>
      <c r="C37" s="34"/>
      <c r="D37" s="34"/>
      <c r="E37" s="34"/>
      <c r="F37" s="35"/>
      <c r="G37" s="36"/>
      <c r="H37" s="36"/>
      <c r="I37" s="64"/>
      <c r="J37" s="64"/>
      <c r="K37" s="64"/>
      <c r="L37" s="64"/>
      <c r="M37" s="66"/>
      <c r="N37" s="66"/>
      <c r="O37" s="35"/>
      <c r="P37" s="35"/>
      <c r="Q37" s="35"/>
      <c r="R37" s="69"/>
    </row>
    <row r="38" s="1" customFormat="1" ht="20" customHeight="1" spans="1:18">
      <c r="A38" s="33">
        <v>16</v>
      </c>
      <c r="B38" s="34" t="s">
        <v>56</v>
      </c>
      <c r="C38" s="34"/>
      <c r="D38" s="34"/>
      <c r="E38" s="37" t="s">
        <v>57</v>
      </c>
      <c r="F38" s="35"/>
      <c r="G38" s="36"/>
      <c r="H38" s="36"/>
      <c r="I38" s="64">
        <f>SUM(J38+K38)</f>
        <v>9066</v>
      </c>
      <c r="J38" s="64">
        <f t="shared" ref="J38:M38" si="6">SUM(J39:J57)</f>
        <v>9066</v>
      </c>
      <c r="K38" s="64">
        <f t="shared" si="6"/>
        <v>0</v>
      </c>
      <c r="L38" s="64">
        <f t="shared" si="6"/>
        <v>0</v>
      </c>
      <c r="M38" s="64">
        <f t="shared" si="6"/>
        <v>0</v>
      </c>
      <c r="N38" s="66"/>
      <c r="O38" s="35"/>
      <c r="P38" s="35"/>
      <c r="Q38" s="35"/>
      <c r="R38" s="69"/>
    </row>
    <row r="39" s="1" customFormat="1" ht="20" customHeight="1" spans="1:18">
      <c r="A39" s="33"/>
      <c r="B39" s="34"/>
      <c r="C39" s="34"/>
      <c r="D39" s="34"/>
      <c r="E39" s="34" t="s">
        <v>58</v>
      </c>
      <c r="F39" s="35"/>
      <c r="G39" s="36"/>
      <c r="H39" s="36"/>
      <c r="I39" s="64"/>
      <c r="J39" s="64"/>
      <c r="K39" s="64"/>
      <c r="L39" s="64"/>
      <c r="M39" s="66"/>
      <c r="N39" s="66"/>
      <c r="O39" s="35"/>
      <c r="P39" s="35"/>
      <c r="Q39" s="35"/>
      <c r="R39" s="69"/>
    </row>
    <row r="40" s="1" customFormat="1" ht="20" customHeight="1" spans="1:18">
      <c r="A40" s="33"/>
      <c r="B40" s="34"/>
      <c r="C40" s="34"/>
      <c r="D40" s="34"/>
      <c r="E40" s="34" t="s">
        <v>59</v>
      </c>
      <c r="F40" s="35"/>
      <c r="G40" s="36"/>
      <c r="H40" s="36"/>
      <c r="I40" s="64"/>
      <c r="J40" s="64"/>
      <c r="K40" s="64"/>
      <c r="L40" s="64"/>
      <c r="M40" s="66"/>
      <c r="N40" s="66"/>
      <c r="O40" s="35"/>
      <c r="P40" s="35"/>
      <c r="Q40" s="35"/>
      <c r="R40" s="69"/>
    </row>
    <row r="41" s="1" customFormat="1" ht="20" customHeight="1" spans="1:18">
      <c r="A41" s="33"/>
      <c r="B41" s="34"/>
      <c r="C41" s="34"/>
      <c r="D41" s="34"/>
      <c r="E41" s="34" t="s">
        <v>60</v>
      </c>
      <c r="F41" s="35"/>
      <c r="G41" s="36"/>
      <c r="H41" s="36"/>
      <c r="I41" s="64"/>
      <c r="J41" s="64"/>
      <c r="K41" s="64"/>
      <c r="L41" s="64"/>
      <c r="M41" s="66"/>
      <c r="N41" s="66"/>
      <c r="O41" s="35"/>
      <c r="P41" s="35"/>
      <c r="Q41" s="35"/>
      <c r="R41" s="69"/>
    </row>
    <row r="42" s="1" customFormat="1" ht="20" customHeight="1" spans="1:18">
      <c r="A42" s="33"/>
      <c r="B42" s="34"/>
      <c r="C42" s="34"/>
      <c r="D42" s="34"/>
      <c r="E42" s="34" t="s">
        <v>61</v>
      </c>
      <c r="F42" s="35"/>
      <c r="G42" s="36"/>
      <c r="H42" s="36"/>
      <c r="I42" s="64">
        <f>SUM(J42+K42)</f>
        <v>500</v>
      </c>
      <c r="J42" s="64">
        <v>500</v>
      </c>
      <c r="K42" s="64"/>
      <c r="L42" s="64"/>
      <c r="M42" s="66"/>
      <c r="N42" s="66"/>
      <c r="O42" s="35"/>
      <c r="P42" s="35"/>
      <c r="Q42" s="35"/>
      <c r="R42" s="69"/>
    </row>
    <row r="43" s="1" customFormat="1" ht="20" customHeight="1" spans="1:18">
      <c r="A43" s="33"/>
      <c r="B43" s="34"/>
      <c r="C43" s="34"/>
      <c r="D43" s="34"/>
      <c r="E43" s="34" t="s">
        <v>62</v>
      </c>
      <c r="F43" s="35"/>
      <c r="G43" s="36"/>
      <c r="H43" s="36"/>
      <c r="I43" s="64"/>
      <c r="J43" s="64"/>
      <c r="K43" s="64"/>
      <c r="L43" s="64"/>
      <c r="M43" s="66"/>
      <c r="N43" s="66"/>
      <c r="O43" s="35"/>
      <c r="P43" s="35"/>
      <c r="Q43" s="35"/>
      <c r="R43" s="69"/>
    </row>
    <row r="44" s="1" customFormat="1" ht="20" customHeight="1" spans="1:18">
      <c r="A44" s="33"/>
      <c r="B44" s="34"/>
      <c r="C44" s="34"/>
      <c r="D44" s="34"/>
      <c r="E44" s="34" t="s">
        <v>63</v>
      </c>
      <c r="F44" s="35"/>
      <c r="G44" s="36"/>
      <c r="H44" s="36"/>
      <c r="I44" s="64"/>
      <c r="J44" s="64"/>
      <c r="K44" s="64"/>
      <c r="L44" s="64"/>
      <c r="M44" s="66"/>
      <c r="N44" s="66"/>
      <c r="O44" s="35"/>
      <c r="P44" s="35"/>
      <c r="Q44" s="35"/>
      <c r="R44" s="69"/>
    </row>
    <row r="45" s="1" customFormat="1" ht="20" customHeight="1" spans="1:18">
      <c r="A45" s="33"/>
      <c r="B45" s="34"/>
      <c r="C45" s="34"/>
      <c r="D45" s="34"/>
      <c r="E45" s="34" t="s">
        <v>64</v>
      </c>
      <c r="F45" s="35"/>
      <c r="G45" s="36"/>
      <c r="H45" s="36"/>
      <c r="I45" s="64"/>
      <c r="J45" s="64"/>
      <c r="K45" s="64"/>
      <c r="L45" s="64"/>
      <c r="M45" s="66"/>
      <c r="N45" s="66"/>
      <c r="O45" s="35"/>
      <c r="P45" s="35"/>
      <c r="Q45" s="35"/>
      <c r="R45" s="69"/>
    </row>
    <row r="46" s="1" customFormat="1" ht="20" customHeight="1" spans="1:18">
      <c r="A46" s="33"/>
      <c r="B46" s="34"/>
      <c r="C46" s="34"/>
      <c r="D46" s="34"/>
      <c r="E46" s="34" t="s">
        <v>65</v>
      </c>
      <c r="F46" s="35"/>
      <c r="G46" s="36"/>
      <c r="H46" s="36"/>
      <c r="I46" s="64"/>
      <c r="J46" s="64"/>
      <c r="K46" s="64"/>
      <c r="L46" s="64"/>
      <c r="M46" s="66"/>
      <c r="N46" s="66"/>
      <c r="O46" s="35"/>
      <c r="P46" s="35"/>
      <c r="Q46" s="35"/>
      <c r="R46" s="69"/>
    </row>
    <row r="47" s="1" customFormat="1" ht="20" customHeight="1" spans="1:18">
      <c r="A47" s="33"/>
      <c r="B47" s="34"/>
      <c r="C47" s="34"/>
      <c r="D47" s="34"/>
      <c r="E47" s="34" t="s">
        <v>66</v>
      </c>
      <c r="F47" s="35"/>
      <c r="G47" s="36"/>
      <c r="H47" s="36"/>
      <c r="I47" s="64"/>
      <c r="J47" s="64"/>
      <c r="K47" s="64"/>
      <c r="L47" s="64"/>
      <c r="M47" s="66"/>
      <c r="N47" s="66"/>
      <c r="O47" s="35"/>
      <c r="P47" s="35"/>
      <c r="Q47" s="35"/>
      <c r="R47" s="69"/>
    </row>
    <row r="48" s="1" customFormat="1" ht="20" customHeight="1" spans="1:18">
      <c r="A48" s="33"/>
      <c r="B48" s="34"/>
      <c r="C48" s="34"/>
      <c r="D48" s="34"/>
      <c r="E48" s="34" t="s">
        <v>67</v>
      </c>
      <c r="F48" s="35"/>
      <c r="G48" s="36"/>
      <c r="H48" s="36"/>
      <c r="I48" s="64"/>
      <c r="J48" s="64"/>
      <c r="K48" s="64"/>
      <c r="L48" s="64"/>
      <c r="M48" s="66"/>
      <c r="N48" s="66"/>
      <c r="O48" s="35"/>
      <c r="P48" s="35"/>
      <c r="Q48" s="35"/>
      <c r="R48" s="69"/>
    </row>
    <row r="49" s="1" customFormat="1" ht="20" customHeight="1" spans="1:18">
      <c r="A49" s="33"/>
      <c r="B49" s="34"/>
      <c r="C49" s="34"/>
      <c r="D49" s="34"/>
      <c r="E49" s="34" t="s">
        <v>68</v>
      </c>
      <c r="F49" s="35"/>
      <c r="G49" s="36"/>
      <c r="H49" s="36"/>
      <c r="I49" s="64"/>
      <c r="J49" s="64"/>
      <c r="K49" s="64"/>
      <c r="L49" s="64"/>
      <c r="M49" s="66"/>
      <c r="N49" s="66"/>
      <c r="O49" s="35"/>
      <c r="P49" s="35"/>
      <c r="Q49" s="35"/>
      <c r="R49" s="69"/>
    </row>
    <row r="50" s="1" customFormat="1" ht="20" customHeight="1" spans="1:18">
      <c r="A50" s="33"/>
      <c r="B50" s="34"/>
      <c r="C50" s="34"/>
      <c r="D50" s="34"/>
      <c r="E50" s="34" t="s">
        <v>69</v>
      </c>
      <c r="F50" s="35"/>
      <c r="G50" s="36"/>
      <c r="H50" s="36"/>
      <c r="I50" s="64"/>
      <c r="J50" s="64"/>
      <c r="K50" s="64"/>
      <c r="L50" s="64"/>
      <c r="M50" s="66"/>
      <c r="N50" s="66"/>
      <c r="O50" s="35"/>
      <c r="P50" s="35"/>
      <c r="Q50" s="35"/>
      <c r="R50" s="69"/>
    </row>
    <row r="51" s="1" customFormat="1" ht="20" customHeight="1" spans="1:18">
      <c r="A51" s="33"/>
      <c r="B51" s="34"/>
      <c r="C51" s="34"/>
      <c r="D51" s="34"/>
      <c r="E51" s="34" t="s">
        <v>70</v>
      </c>
      <c r="F51" s="35"/>
      <c r="G51" s="36"/>
      <c r="H51" s="36"/>
      <c r="I51" s="64"/>
      <c r="J51" s="64"/>
      <c r="K51" s="64"/>
      <c r="L51" s="64"/>
      <c r="M51" s="66"/>
      <c r="N51" s="66"/>
      <c r="O51" s="35"/>
      <c r="P51" s="35"/>
      <c r="Q51" s="35"/>
      <c r="R51" s="69"/>
    </row>
    <row r="52" s="1" customFormat="1" ht="20" customHeight="1" spans="1:18">
      <c r="A52" s="33"/>
      <c r="B52" s="34"/>
      <c r="C52" s="34"/>
      <c r="D52" s="34"/>
      <c r="E52" s="34" t="s">
        <v>71</v>
      </c>
      <c r="F52" s="35"/>
      <c r="G52" s="36"/>
      <c r="H52" s="36"/>
      <c r="I52" s="64"/>
      <c r="J52" s="64"/>
      <c r="K52" s="64"/>
      <c r="L52" s="64"/>
      <c r="M52" s="66"/>
      <c r="N52" s="66"/>
      <c r="O52" s="35"/>
      <c r="P52" s="35"/>
      <c r="Q52" s="35"/>
      <c r="R52" s="69"/>
    </row>
    <row r="53" s="1" customFormat="1" ht="20" customHeight="1" spans="1:18">
      <c r="A53" s="33"/>
      <c r="B53" s="34"/>
      <c r="C53" s="34"/>
      <c r="D53" s="34"/>
      <c r="E53" s="34" t="s">
        <v>72</v>
      </c>
      <c r="F53" s="35"/>
      <c r="G53" s="36"/>
      <c r="H53" s="36"/>
      <c r="I53" s="64"/>
      <c r="J53" s="64"/>
      <c r="K53" s="64"/>
      <c r="L53" s="64"/>
      <c r="M53" s="66"/>
      <c r="N53" s="66"/>
      <c r="O53" s="35"/>
      <c r="P53" s="35"/>
      <c r="Q53" s="35"/>
      <c r="R53" s="69"/>
    </row>
    <row r="54" s="1" customFormat="1" ht="20" customHeight="1" spans="1:18">
      <c r="A54" s="33"/>
      <c r="B54" s="34"/>
      <c r="C54" s="34"/>
      <c r="D54" s="34"/>
      <c r="E54" s="34" t="s">
        <v>73</v>
      </c>
      <c r="F54" s="35"/>
      <c r="G54" s="36"/>
      <c r="H54" s="36"/>
      <c r="I54" s="64"/>
      <c r="J54" s="64"/>
      <c r="K54" s="64"/>
      <c r="L54" s="64"/>
      <c r="M54" s="66"/>
      <c r="N54" s="66"/>
      <c r="O54" s="35"/>
      <c r="P54" s="35"/>
      <c r="Q54" s="35"/>
      <c r="R54" s="69"/>
    </row>
    <row r="55" s="1" customFormat="1" ht="20" customHeight="1" spans="1:18">
      <c r="A55" s="33"/>
      <c r="B55" s="34"/>
      <c r="C55" s="34"/>
      <c r="D55" s="34"/>
      <c r="E55" s="34" t="s">
        <v>74</v>
      </c>
      <c r="F55" s="35"/>
      <c r="G55" s="36"/>
      <c r="H55" s="36"/>
      <c r="I55" s="64"/>
      <c r="J55" s="64"/>
      <c r="K55" s="64"/>
      <c r="L55" s="64"/>
      <c r="M55" s="66"/>
      <c r="N55" s="66"/>
      <c r="O55" s="35"/>
      <c r="P55" s="35"/>
      <c r="Q55" s="35"/>
      <c r="R55" s="69"/>
    </row>
    <row r="56" s="1" customFormat="1" ht="20" customHeight="1" spans="1:18">
      <c r="A56" s="33"/>
      <c r="B56" s="34"/>
      <c r="C56" s="34"/>
      <c r="D56" s="34"/>
      <c r="E56" s="34" t="s">
        <v>75</v>
      </c>
      <c r="F56" s="35"/>
      <c r="G56" s="36"/>
      <c r="H56" s="36"/>
      <c r="I56" s="64"/>
      <c r="J56" s="64"/>
      <c r="K56" s="64"/>
      <c r="L56" s="64"/>
      <c r="M56" s="66"/>
      <c r="N56" s="66"/>
      <c r="O56" s="35"/>
      <c r="P56" s="35"/>
      <c r="Q56" s="35"/>
      <c r="R56" s="69"/>
    </row>
    <row r="57" s="1" customFormat="1" ht="37" customHeight="1" spans="1:18">
      <c r="A57" s="33"/>
      <c r="B57" s="34"/>
      <c r="C57" s="34"/>
      <c r="D57" s="34"/>
      <c r="E57" s="34" t="s">
        <v>76</v>
      </c>
      <c r="F57" s="35"/>
      <c r="G57" s="36"/>
      <c r="H57" s="36"/>
      <c r="I57" s="64">
        <f>SUM(J57+K57)</f>
        <v>8566</v>
      </c>
      <c r="J57" s="64">
        <v>8566</v>
      </c>
      <c r="K57" s="64"/>
      <c r="L57" s="64"/>
      <c r="M57" s="66"/>
      <c r="N57" s="66"/>
      <c r="O57" s="35"/>
      <c r="P57" s="35"/>
      <c r="Q57" s="35"/>
      <c r="R57" s="69"/>
    </row>
    <row r="58" s="1" customFormat="1" ht="20" customHeight="1" spans="1:18">
      <c r="A58" s="30" t="s">
        <v>77</v>
      </c>
      <c r="B58" s="30" t="s">
        <v>78</v>
      </c>
      <c r="C58" s="30"/>
      <c r="D58" s="30"/>
      <c r="E58" s="30"/>
      <c r="F58" s="32"/>
      <c r="G58" s="43"/>
      <c r="H58" s="43"/>
      <c r="I58" s="67">
        <f>I59+I60+I61+I62+I63+I64+I65+I66+I67+I68+I69</f>
        <v>18021.1</v>
      </c>
      <c r="J58" s="67">
        <f t="shared" ref="J58:M58" si="7">SUM(J59:J69)</f>
        <v>3217.1</v>
      </c>
      <c r="K58" s="67">
        <f>SUM(L58+M58)</f>
        <v>14804</v>
      </c>
      <c r="L58" s="67">
        <f t="shared" si="7"/>
        <v>14804</v>
      </c>
      <c r="M58" s="67">
        <f t="shared" si="7"/>
        <v>0</v>
      </c>
      <c r="N58" s="32">
        <f>M58/K58</f>
        <v>0</v>
      </c>
      <c r="O58" s="67"/>
      <c r="P58" s="67"/>
      <c r="Q58" s="67"/>
      <c r="R58" s="32"/>
    </row>
    <row r="59" s="1" customFormat="1" ht="20" customHeight="1" spans="1:18">
      <c r="A59" s="44">
        <v>1</v>
      </c>
      <c r="B59" s="45" t="s">
        <v>79</v>
      </c>
      <c r="C59" s="46"/>
      <c r="D59" s="46"/>
      <c r="E59" s="47"/>
      <c r="F59" s="35">
        <v>213</v>
      </c>
      <c r="G59" s="36" t="s">
        <v>501</v>
      </c>
      <c r="H59" s="36"/>
      <c r="I59" s="64">
        <f t="shared" ref="I59:I69" si="8">J59+K59</f>
        <v>4405</v>
      </c>
      <c r="J59" s="64"/>
      <c r="K59" s="64">
        <f t="shared" ref="K59:K61" si="9">L59+M59</f>
        <v>4405</v>
      </c>
      <c r="L59" s="64">
        <v>4405</v>
      </c>
      <c r="M59" s="66"/>
      <c r="N59" s="66"/>
      <c r="O59" s="35"/>
      <c r="P59" s="35"/>
      <c r="Q59" s="35"/>
      <c r="R59" s="69"/>
    </row>
    <row r="60" s="1" customFormat="1" ht="20" customHeight="1" spans="1:18">
      <c r="A60" s="44">
        <v>2</v>
      </c>
      <c r="B60" s="45" t="s">
        <v>80</v>
      </c>
      <c r="C60" s="46"/>
      <c r="D60" s="46"/>
      <c r="E60" s="47"/>
      <c r="F60" s="35">
        <v>213</v>
      </c>
      <c r="G60" s="36" t="s">
        <v>501</v>
      </c>
      <c r="H60" s="36"/>
      <c r="I60" s="64">
        <f t="shared" si="8"/>
        <v>7000</v>
      </c>
      <c r="J60" s="64"/>
      <c r="K60" s="64">
        <f t="shared" si="9"/>
        <v>7000</v>
      </c>
      <c r="L60" s="64">
        <v>7000</v>
      </c>
      <c r="M60" s="66"/>
      <c r="N60" s="66"/>
      <c r="O60" s="35"/>
      <c r="P60" s="35"/>
      <c r="Q60" s="35"/>
      <c r="R60" s="69"/>
    </row>
    <row r="61" s="1" customFormat="1" ht="20" customHeight="1" spans="1:18">
      <c r="A61" s="44">
        <v>3</v>
      </c>
      <c r="B61" s="45" t="s">
        <v>81</v>
      </c>
      <c r="C61" s="46"/>
      <c r="D61" s="46"/>
      <c r="E61" s="47"/>
      <c r="F61" s="35">
        <v>213</v>
      </c>
      <c r="G61" s="36" t="s">
        <v>505</v>
      </c>
      <c r="H61" s="36" t="s">
        <v>520</v>
      </c>
      <c r="I61" s="64">
        <f t="shared" si="8"/>
        <v>2196</v>
      </c>
      <c r="J61" s="64"/>
      <c r="K61" s="64">
        <f t="shared" si="9"/>
        <v>2196</v>
      </c>
      <c r="L61" s="64">
        <v>2196</v>
      </c>
      <c r="M61" s="66"/>
      <c r="N61" s="66"/>
      <c r="O61" s="35"/>
      <c r="P61" s="35"/>
      <c r="Q61" s="35"/>
      <c r="R61" s="69"/>
    </row>
    <row r="62" s="1" customFormat="1" ht="20" customHeight="1" spans="1:18">
      <c r="A62" s="44">
        <v>4</v>
      </c>
      <c r="B62" s="45" t="s">
        <v>82</v>
      </c>
      <c r="C62" s="46"/>
      <c r="D62" s="46"/>
      <c r="E62" s="47"/>
      <c r="F62" s="35"/>
      <c r="G62" s="36"/>
      <c r="H62" s="36"/>
      <c r="I62" s="64">
        <f t="shared" si="8"/>
        <v>212.6</v>
      </c>
      <c r="J62" s="64">
        <v>212.6</v>
      </c>
      <c r="K62" s="64"/>
      <c r="L62" s="64"/>
      <c r="M62" s="66"/>
      <c r="N62" s="66"/>
      <c r="O62" s="35"/>
      <c r="P62" s="35"/>
      <c r="Q62" s="35"/>
      <c r="R62" s="70"/>
    </row>
    <row r="63" s="1" customFormat="1" ht="20" customHeight="1" spans="1:18">
      <c r="A63" s="44">
        <v>5</v>
      </c>
      <c r="B63" s="45" t="s">
        <v>83</v>
      </c>
      <c r="C63" s="46"/>
      <c r="D63" s="46"/>
      <c r="E63" s="47"/>
      <c r="F63" s="35">
        <v>213</v>
      </c>
      <c r="G63" s="36" t="s">
        <v>505</v>
      </c>
      <c r="H63" s="36"/>
      <c r="I63" s="64">
        <f t="shared" si="8"/>
        <v>135</v>
      </c>
      <c r="J63" s="64">
        <v>35</v>
      </c>
      <c r="K63" s="64">
        <f>L63+M63</f>
        <v>100</v>
      </c>
      <c r="L63" s="64">
        <v>100</v>
      </c>
      <c r="M63" s="66"/>
      <c r="N63" s="66"/>
      <c r="O63" s="35"/>
      <c r="P63" s="35"/>
      <c r="Q63" s="35"/>
      <c r="R63" s="71"/>
    </row>
    <row r="64" s="1" customFormat="1" ht="20" customHeight="1" spans="1:18">
      <c r="A64" s="44">
        <v>6</v>
      </c>
      <c r="B64" s="45" t="s">
        <v>84</v>
      </c>
      <c r="C64" s="46"/>
      <c r="D64" s="46"/>
      <c r="E64" s="47"/>
      <c r="F64" s="35">
        <v>213</v>
      </c>
      <c r="G64" s="36" t="s">
        <v>505</v>
      </c>
      <c r="H64" s="36" t="s">
        <v>506</v>
      </c>
      <c r="I64" s="64">
        <f t="shared" si="8"/>
        <v>900</v>
      </c>
      <c r="J64" s="64">
        <v>900</v>
      </c>
      <c r="K64" s="64"/>
      <c r="L64" s="64"/>
      <c r="M64" s="66"/>
      <c r="N64" s="66"/>
      <c r="O64" s="35"/>
      <c r="P64" s="35"/>
      <c r="Q64" s="35"/>
      <c r="R64" s="72"/>
    </row>
    <row r="65" s="1" customFormat="1" ht="20" customHeight="1" spans="1:18">
      <c r="A65" s="44">
        <v>7</v>
      </c>
      <c r="B65" s="45" t="s">
        <v>85</v>
      </c>
      <c r="C65" s="46"/>
      <c r="D65" s="46"/>
      <c r="E65" s="47"/>
      <c r="F65" s="35">
        <v>213</v>
      </c>
      <c r="G65" s="36" t="s">
        <v>502</v>
      </c>
      <c r="H65" s="36" t="s">
        <v>503</v>
      </c>
      <c r="I65" s="64">
        <f t="shared" si="8"/>
        <v>35</v>
      </c>
      <c r="J65" s="64">
        <v>35</v>
      </c>
      <c r="K65" s="64"/>
      <c r="L65" s="64"/>
      <c r="M65" s="66"/>
      <c r="N65" s="66"/>
      <c r="O65" s="35"/>
      <c r="P65" s="35"/>
      <c r="Q65" s="35"/>
      <c r="R65" s="71"/>
    </row>
    <row r="66" s="1" customFormat="1" ht="20" customHeight="1" spans="1:18">
      <c r="A66" s="44">
        <v>8</v>
      </c>
      <c r="B66" s="45" t="s">
        <v>86</v>
      </c>
      <c r="C66" s="46"/>
      <c r="D66" s="46"/>
      <c r="E66" s="47"/>
      <c r="F66" s="35">
        <v>213</v>
      </c>
      <c r="G66" s="36" t="s">
        <v>521</v>
      </c>
      <c r="H66" s="36" t="s">
        <v>505</v>
      </c>
      <c r="I66" s="64">
        <f t="shared" si="8"/>
        <v>3103</v>
      </c>
      <c r="J66" s="64">
        <v>2000</v>
      </c>
      <c r="K66" s="64">
        <f>L66+M66</f>
        <v>1103</v>
      </c>
      <c r="L66" s="64">
        <v>1103</v>
      </c>
      <c r="M66" s="66"/>
      <c r="N66" s="66"/>
      <c r="O66" s="35"/>
      <c r="P66" s="35"/>
      <c r="Q66" s="35"/>
      <c r="R66" s="71"/>
    </row>
    <row r="67" s="1" customFormat="1" ht="20" customHeight="1" spans="1:18">
      <c r="A67" s="44">
        <v>9</v>
      </c>
      <c r="B67" s="45" t="s">
        <v>87</v>
      </c>
      <c r="C67" s="46"/>
      <c r="D67" s="46"/>
      <c r="E67" s="47"/>
      <c r="F67" s="35"/>
      <c r="G67" s="36"/>
      <c r="H67" s="36"/>
      <c r="I67" s="64">
        <f t="shared" si="8"/>
        <v>0</v>
      </c>
      <c r="J67" s="64">
        <v>0</v>
      </c>
      <c r="K67" s="64"/>
      <c r="L67" s="64"/>
      <c r="M67" s="66"/>
      <c r="N67" s="66"/>
      <c r="O67" s="35"/>
      <c r="P67" s="35"/>
      <c r="Q67" s="35"/>
      <c r="R67" s="71"/>
    </row>
    <row r="68" s="1" customFormat="1" ht="20" customHeight="1" spans="1:18">
      <c r="A68" s="44">
        <v>10</v>
      </c>
      <c r="B68" s="45" t="s">
        <v>88</v>
      </c>
      <c r="C68" s="46"/>
      <c r="D68" s="46"/>
      <c r="E68" s="47"/>
      <c r="F68" s="35">
        <v>213</v>
      </c>
      <c r="G68" s="36" t="s">
        <v>518</v>
      </c>
      <c r="H68" s="36" t="s">
        <v>524</v>
      </c>
      <c r="I68" s="64">
        <f t="shared" si="8"/>
        <v>9.5</v>
      </c>
      <c r="J68" s="64">
        <v>9.5</v>
      </c>
      <c r="K68" s="64"/>
      <c r="L68" s="64"/>
      <c r="M68" s="66"/>
      <c r="N68" s="66"/>
      <c r="O68" s="35"/>
      <c r="P68" s="35"/>
      <c r="Q68" s="35"/>
      <c r="R68" s="71"/>
    </row>
    <row r="69" s="1" customFormat="1" ht="20" customHeight="1" spans="1:18">
      <c r="A69" s="44">
        <v>11</v>
      </c>
      <c r="B69" s="45" t="s">
        <v>89</v>
      </c>
      <c r="C69" s="46"/>
      <c r="D69" s="46"/>
      <c r="E69" s="47"/>
      <c r="F69" s="35">
        <v>213</v>
      </c>
      <c r="G69" s="36" t="s">
        <v>518</v>
      </c>
      <c r="H69" s="36" t="s">
        <v>525</v>
      </c>
      <c r="I69" s="64">
        <f t="shared" si="8"/>
        <v>25</v>
      </c>
      <c r="J69" s="64">
        <v>25</v>
      </c>
      <c r="K69" s="64"/>
      <c r="L69" s="64"/>
      <c r="M69" s="66"/>
      <c r="N69" s="66"/>
      <c r="O69" s="35"/>
      <c r="P69" s="35"/>
      <c r="Q69" s="35"/>
      <c r="R69" s="71"/>
    </row>
    <row r="70" s="1" customFormat="1" ht="20" customHeight="1" spans="1:18">
      <c r="A70" s="30" t="s">
        <v>90</v>
      </c>
      <c r="B70" s="30" t="s">
        <v>91</v>
      </c>
      <c r="C70" s="30"/>
      <c r="D70" s="30"/>
      <c r="E70" s="30"/>
      <c r="F70" s="73"/>
      <c r="G70" s="73"/>
      <c r="H70" s="73"/>
      <c r="I70" s="74"/>
      <c r="J70" s="74"/>
      <c r="K70" s="74"/>
      <c r="L70" s="74"/>
      <c r="M70" s="74"/>
      <c r="N70" s="32"/>
      <c r="O70" s="73"/>
      <c r="P70" s="73"/>
      <c r="Q70" s="73"/>
      <c r="R70" s="73"/>
    </row>
    <row r="71" s="1" customFormat="1" ht="20" customHeight="1" spans="1:18">
      <c r="A71" s="30" t="s">
        <v>92</v>
      </c>
      <c r="B71" s="30" t="s">
        <v>93</v>
      </c>
      <c r="C71" s="30"/>
      <c r="D71" s="30"/>
      <c r="E71" s="30"/>
      <c r="F71" s="74"/>
      <c r="G71" s="74"/>
      <c r="H71" s="74"/>
      <c r="I71" s="77">
        <v>1230</v>
      </c>
      <c r="J71" s="74"/>
      <c r="K71" s="74"/>
      <c r="L71" s="77">
        <v>1230</v>
      </c>
      <c r="M71" s="74"/>
      <c r="N71" s="32"/>
      <c r="O71" s="78"/>
      <c r="P71" s="78"/>
      <c r="Q71" s="78"/>
      <c r="R71" s="73"/>
    </row>
    <row r="72" s="2" customFormat="1" spans="1:18">
      <c r="A72" s="75" t="s">
        <v>526</v>
      </c>
      <c r="B72" s="75"/>
      <c r="C72" s="75"/>
      <c r="D72" s="75"/>
      <c r="E72" s="75"/>
      <c r="F72" s="76"/>
      <c r="G72" s="76"/>
      <c r="H72" s="76"/>
      <c r="I72" s="79"/>
      <c r="J72" s="75"/>
      <c r="K72" s="75"/>
      <c r="L72" s="75"/>
      <c r="M72" s="75"/>
      <c r="N72" s="75"/>
      <c r="O72" s="76"/>
      <c r="P72" s="76"/>
      <c r="Q72" s="76"/>
      <c r="R72" s="75"/>
    </row>
    <row r="73" s="2" customFormat="1" ht="45" customHeight="1" spans="1:18">
      <c r="A73" s="75"/>
      <c r="B73" s="75"/>
      <c r="C73" s="75"/>
      <c r="D73" s="75"/>
      <c r="E73" s="75"/>
      <c r="F73" s="76"/>
      <c r="G73" s="76"/>
      <c r="H73" s="76"/>
      <c r="I73" s="79"/>
      <c r="J73" s="75"/>
      <c r="K73" s="75"/>
      <c r="L73" s="75"/>
      <c r="M73" s="75"/>
      <c r="N73" s="75"/>
      <c r="O73" s="76"/>
      <c r="P73" s="76"/>
      <c r="Q73" s="76"/>
      <c r="R73" s="75"/>
    </row>
  </sheetData>
  <mergeCells count="74">
    <mergeCell ref="A2:R2"/>
    <mergeCell ref="E3:J3"/>
    <mergeCell ref="P3:R3"/>
    <mergeCell ref="F4:H4"/>
    <mergeCell ref="K4:Q4"/>
    <mergeCell ref="M5:Q5"/>
    <mergeCell ref="O6:Q6"/>
    <mergeCell ref="A8:E8"/>
    <mergeCell ref="F8:H8"/>
    <mergeCell ref="O8:Q8"/>
    <mergeCell ref="A9:E9"/>
    <mergeCell ref="F9:H9"/>
    <mergeCell ref="B10:E10"/>
    <mergeCell ref="B11:E11"/>
    <mergeCell ref="B12:E12"/>
    <mergeCell ref="C13:E13"/>
    <mergeCell ref="D14:E14"/>
    <mergeCell ref="D15:E15"/>
    <mergeCell ref="D16:E16"/>
    <mergeCell ref="D17:E17"/>
    <mergeCell ref="D18:E18"/>
    <mergeCell ref="D19:E19"/>
    <mergeCell ref="D20:E20"/>
    <mergeCell ref="D21:E21"/>
    <mergeCell ref="D22:E22"/>
    <mergeCell ref="C23:E23"/>
    <mergeCell ref="C24:E24"/>
    <mergeCell ref="C25:E25"/>
    <mergeCell ref="C26:E26"/>
    <mergeCell ref="B27:E27"/>
    <mergeCell ref="B28:E28"/>
    <mergeCell ref="B29:E29"/>
    <mergeCell ref="B30:E30"/>
    <mergeCell ref="B31:E31"/>
    <mergeCell ref="B32:E32"/>
    <mergeCell ref="B33:E33"/>
    <mergeCell ref="B34:E34"/>
    <mergeCell ref="B35:E35"/>
    <mergeCell ref="B36:E36"/>
    <mergeCell ref="B37:E3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A4:A7"/>
    <mergeCell ref="A13:A23"/>
    <mergeCell ref="A24:A26"/>
    <mergeCell ref="A38:A57"/>
    <mergeCell ref="B13:B23"/>
    <mergeCell ref="B24:B26"/>
    <mergeCell ref="C14:C22"/>
    <mergeCell ref="F5:F7"/>
    <mergeCell ref="G5:G7"/>
    <mergeCell ref="H5:H7"/>
    <mergeCell ref="I4:I7"/>
    <mergeCell ref="J4:J7"/>
    <mergeCell ref="K5:K7"/>
    <mergeCell ref="L5:L7"/>
    <mergeCell ref="M6:M7"/>
    <mergeCell ref="N6:N7"/>
    <mergeCell ref="R4:R7"/>
    <mergeCell ref="B4:E7"/>
    <mergeCell ref="B38:D57"/>
    <mergeCell ref="A72:R73"/>
  </mergeCells>
  <pageMargins left="0.511805555555556" right="0.354166666666667" top="0.550694444444444" bottom="0.550694444444444" header="0.5" footer="0.5"/>
  <pageSetup paperSize="9" firstPageNumber="48"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整合资金清单</vt:lpstr>
      <vt:lpstr>整合项目清单</vt:lpstr>
      <vt:lpstr>整合情况统计表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summer俪</cp:lastModifiedBy>
  <dcterms:created xsi:type="dcterms:W3CDTF">2021-03-10T00:38:00Z</dcterms:created>
  <dcterms:modified xsi:type="dcterms:W3CDTF">2021-11-18T09:23:50Z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515E5CFC4EFD4D92AF5DA5A2C6505F14</vt:lpwstr>
  </property>
</Properties>
</file>